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740" firstSheet="1" activeTab="7"/>
  </bookViews>
  <sheets>
    <sheet name="Tek. Peralatan Kantor" sheetId="4" r:id="rId1"/>
    <sheet name="Satpam" sheetId="2" r:id="rId2"/>
    <sheet name="Pramu Kntr" sheetId="3" r:id="rId3"/>
    <sheet name="Pramu Caraka" sheetId="5" r:id="rId4"/>
    <sheet name="Pengemudi" sheetId="6" r:id="rId5"/>
    <sheet name="Adm. BMN" sheetId="7" r:id="rId6"/>
    <sheet name="Adm. Umum" sheetId="8" r:id="rId7"/>
    <sheet name="Adm. Surat" sheetId="9" r:id="rId8"/>
  </sheets>
  <calcPr calcId="124519"/>
</workbook>
</file>

<file path=xl/calcChain.xml><?xml version="1.0" encoding="utf-8"?>
<calcChain xmlns="http://schemas.openxmlformats.org/spreadsheetml/2006/main">
  <c r="E17" i="9"/>
  <c r="E16"/>
  <c r="E15"/>
  <c r="E12"/>
  <c r="E11"/>
  <c r="E10"/>
  <c r="E9" l="1"/>
  <c r="L9" i="2"/>
  <c r="L10" s="1"/>
  <c r="J14" i="4" l="1"/>
  <c r="K14" s="1"/>
  <c r="J9"/>
  <c r="K9" s="1"/>
  <c r="J10" i="9" l="1"/>
  <c r="K10" s="1"/>
  <c r="J11"/>
  <c r="K11" s="1"/>
  <c r="J12"/>
  <c r="K12" s="1"/>
  <c r="J13"/>
  <c r="K13" s="1"/>
  <c r="J14"/>
  <c r="K14" s="1"/>
  <c r="J15"/>
  <c r="K15" s="1"/>
  <c r="J16"/>
  <c r="K16" s="1"/>
  <c r="J17"/>
  <c r="K17" s="1"/>
  <c r="J18"/>
  <c r="K18" s="1"/>
  <c r="J19"/>
  <c r="K19" s="1"/>
  <c r="J20"/>
  <c r="K20" s="1"/>
  <c r="J9"/>
  <c r="K9" s="1"/>
  <c r="J16" i="8"/>
  <c r="K16" s="1"/>
  <c r="J15"/>
  <c r="K15" s="1"/>
  <c r="J14"/>
  <c r="K14" s="1"/>
  <c r="J13"/>
  <c r="K13" s="1"/>
  <c r="J12"/>
  <c r="K12" s="1"/>
  <c r="J11"/>
  <c r="K11" s="1"/>
  <c r="J10"/>
  <c r="K10" s="1"/>
  <c r="J9"/>
  <c r="K9" s="1"/>
  <c r="J19" i="7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J10"/>
  <c r="K10" s="1"/>
  <c r="J9"/>
  <c r="K9" s="1"/>
  <c r="J12" i="6"/>
  <c r="K12" s="1"/>
  <c r="J13"/>
  <c r="K13" s="1"/>
  <c r="J14"/>
  <c r="K14" s="1"/>
  <c r="J11"/>
  <c r="K11" s="1"/>
  <c r="J10"/>
  <c r="K10" s="1"/>
  <c r="J9"/>
  <c r="J13" i="5"/>
  <c r="K13" s="1"/>
  <c r="J12"/>
  <c r="K12" s="1"/>
  <c r="J11"/>
  <c r="K11" s="1"/>
  <c r="J10"/>
  <c r="K10" s="1"/>
  <c r="J9"/>
  <c r="K9" s="1"/>
  <c r="J20" i="3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J10"/>
  <c r="K10" s="1"/>
  <c r="J9"/>
  <c r="K9" s="1"/>
  <c r="J19" i="2"/>
  <c r="K19" s="1"/>
  <c r="J18"/>
  <c r="K18" s="1"/>
  <c r="J17"/>
  <c r="K17" s="1"/>
  <c r="J16"/>
  <c r="J15"/>
  <c r="J14"/>
  <c r="J13"/>
  <c r="J12"/>
  <c r="J11"/>
  <c r="J10"/>
  <c r="K10" s="1"/>
  <c r="J9"/>
  <c r="K9" s="1"/>
  <c r="K20" s="1"/>
  <c r="K14" i="5" l="1"/>
  <c r="K17" i="8"/>
  <c r="K21" i="3"/>
  <c r="K21" i="9"/>
  <c r="K20" i="7"/>
  <c r="J15" i="6"/>
  <c r="K9"/>
  <c r="K15" s="1"/>
  <c r="J14" i="5"/>
  <c r="J15" i="4"/>
  <c r="K15" s="1"/>
  <c r="J13"/>
  <c r="K13" s="1"/>
  <c r="J12"/>
  <c r="K12" s="1"/>
  <c r="J11"/>
  <c r="K11" s="1"/>
  <c r="J10"/>
  <c r="K10" s="1"/>
  <c r="K16" l="1"/>
</calcChain>
</file>

<file path=xl/sharedStrings.xml><?xml version="1.0" encoding="utf-8"?>
<sst xmlns="http://schemas.openxmlformats.org/spreadsheetml/2006/main" count="440" uniqueCount="109">
  <si>
    <t>Analisis Beban Kerja</t>
  </si>
  <si>
    <t xml:space="preserve">FORMULIR BEBAN KERJA UNTUK KEBUTUHAN PEGAWAI </t>
  </si>
  <si>
    <t>Nama Jabatan</t>
  </si>
  <si>
    <t>:</t>
  </si>
  <si>
    <t>Unit Kerja Pengawas</t>
  </si>
  <si>
    <t>Ikhtisar Jabatan</t>
  </si>
  <si>
    <t>No</t>
  </si>
  <si>
    <t>Uraian Tugas/ Kegiatan</t>
  </si>
  <si>
    <t>Waktu Penyelesaian Rata-rata (SKP)</t>
  </si>
  <si>
    <t>Waktu Kerja Efektif</t>
  </si>
  <si>
    <t>Beban Kerja Jabatan (WPT)</t>
  </si>
  <si>
    <t>jam</t>
  </si>
  <si>
    <t>Satuan Hasil</t>
  </si>
  <si>
    <t>Beban Kerja</t>
  </si>
  <si>
    <t>Melayani peminjaman arsip dan dokumen sarana pendidikan di unit
kerjanya sesuai dengan ketentuan</t>
  </si>
  <si>
    <t>Melaksanakan tugas kedinasan lain yang diberikan oleh atasan</t>
  </si>
  <si>
    <t>menyusun rekapitulasi data pendidikan sesuai dengan jenis data sebagai bahan informasi</t>
  </si>
  <si>
    <t>Melaporkan hasil pelaksanaan tugas kepada atasan sebagai pertanggungjawaban</t>
  </si>
  <si>
    <t>: Teknisi Peralatan Kantor (Teknisi Sarana dan Prasana Kantor)</t>
  </si>
  <si>
    <t>: Melakukan kegiatan yang meliputi pemasangan, perbaikan, dan pengecekan serta pemeliharaan sarana dan prasarana kantor</t>
  </si>
  <si>
    <t>Menerima dan memeriksa sarana dan prasarana dari pejabat Pengadaan sesuai dengan prosedur dan ketentuan</t>
  </si>
  <si>
    <t>Mempelajari karakteristik dan spesifikasi sarana dan prasarana sesuai dengan prosedur untuk mengetahui cara dan teknik pemeliharaan</t>
  </si>
  <si>
    <t>Melaksanakan pemeliharaan sarana dan prasarana sesuai prosedur untuk menghindari kerusakan</t>
  </si>
  <si>
    <t>Memilah dan mencatat sarana dan prasarana yang  mengalami
Kerusakan untuk dilaporkan kepada pejabat berwenang dan terkait</t>
  </si>
  <si>
    <t xml:space="preserve">Mengevaluasi keberhasilan dan kegagalan pelaksanaan pemeliharaan Sarana dan prasarana sesuai yang diharapkan
</t>
  </si>
  <si>
    <t>Melaporkan hasil pelaksanaan tugas kepada atasan sebagai
Pertanggung jawaban pelaksanaan tugas</t>
  </si>
  <si>
    <t>: Melakukan kegiatan yang meliputi pengamanan dan penertiban</t>
  </si>
  <si>
    <t>: Petugas Keamanan</t>
  </si>
  <si>
    <t>Melakukan piket penjagaan sesuai dengan jadwal piket yang telah ditentukan di lingkungan kantor dalam rangka ketertiban dan keamanan lingkungan kantor</t>
  </si>
  <si>
    <t>Mengawasi keberadaan sarana dan prasarana kantor</t>
  </si>
  <si>
    <t>Mengidentifikasi keluar masuk tamu, pegawai, kendaraan dan barang
di lingkungan kantor</t>
  </si>
  <si>
    <t>Mengatur lalu lintas kendaraan dan barang yang keluar masuk di lingkungan kantor</t>
  </si>
  <si>
    <t>Melakukan tindakan cepat terkait keamanan apabila terjadi peristiwa
di luar kendali sesuai prosedur</t>
  </si>
  <si>
    <t>Melakukan pengawalan terhadap pengambilan uang dan material berdasarkan ketentuan dan prosedur yang berlaku agar terjamin keamanannya</t>
  </si>
  <si>
    <t>Mencatat setiap peristiwa yang terjadi di lingkungan kantor untuk bahan laporan</t>
  </si>
  <si>
    <t>Melaporkan hasil pelaksanaan tugas kepada atasan sebagai pertanggung jawaban pelaksanaan tugas</t>
  </si>
  <si>
    <t>Melaksanakan tugas kedinasan lain yang diberikan oleh pimpinan</t>
  </si>
  <si>
    <t>: Pramu Bakti (Pramu Kantor)</t>
  </si>
  <si>
    <t>: Melakukan penyiapan peralatan dan melaksanakan kegiatan terkait dengan kantor</t>
  </si>
  <si>
    <t>Mengusulkan kebutuhan perlengkapan kebersihan yang diperlukan</t>
  </si>
  <si>
    <t>Membersihkan ruangan dan peralatannya</t>
  </si>
  <si>
    <t>Memelihara dan merawat tanaman yang ada di dalam ruangan dan
Luar ruangan</t>
  </si>
  <si>
    <t>menyusun/merapikan tumpukan barang-barang dan buku-buku yang ada di ruangan</t>
  </si>
  <si>
    <t>Membersihkan parit yang ada di sekitar gedung</t>
  </si>
  <si>
    <t>Menyiapkan ruangan/gedung/lapangan untuk kegiatan-kegiatan kedinasan</t>
  </si>
  <si>
    <t>Membuka/menutup pintu ruangan/gedung sesuai ketentuan</t>
  </si>
  <si>
    <t>Menjaga peralatan/meubel dan barang-barang yang ada di lingkungan gedung</t>
  </si>
  <si>
    <t>Menyajikan makanan dan minuman untuk para tamu pimpinan/lembaga dan pegawai</t>
  </si>
  <si>
    <t>Melaksanakan tugas kedinasan lain yang diberikan atasan</t>
  </si>
  <si>
    <t>: Pramu Bakti (Caraka)</t>
  </si>
  <si>
    <t>: Melakukan kegiatan penerimaan, pemeriksaan, pencatatan, dan pengiriman surat, dokumen, dan naskah dinas kealamat yang dituju dengan cara menyampaikan secara langsung atau melalui jasa pengiriman</t>
  </si>
  <si>
    <t>Mengumpulkan, mengelompokkan, dan mendatasurat, dokumen, dan naskah dinas yang akan dikirim</t>
  </si>
  <si>
    <t>Mengirim surat, dokumen, dannaskah dinas kealamat tujuan secara langsung atau melalui jasa pengiriman</t>
  </si>
  <si>
    <t>Menyimpan tanda bukti pengiriman atau tanda terima kiriman surat,
dokumen, dan naskah dinas ketempat yang ditentukan</t>
  </si>
  <si>
    <t>Melaporkan hasil pelaksanaan tugas kepada atasan sebagai
pertanggung jawaban</t>
  </si>
  <si>
    <t>: Pengemudi</t>
  </si>
  <si>
    <t>: Melakukan pelayanan antar jemput pejabat/pegawai dan pelayanan transportasi lainnya yang bersifat kedinasan dengan kendaraan dinas</t>
  </si>
  <si>
    <t>Memeriksa keadaan dan kelengkapan kendaraan agar dapat dikendarai dengan baik</t>
  </si>
  <si>
    <t>Merawat kendaraan secara rutin agar kendaraan dapat digunakan</t>
  </si>
  <si>
    <t>Mengantar pegawai/tamu ketempat tujuan sesuai dengan perintah atasan</t>
  </si>
  <si>
    <t>Memperbaiki kerusakan kecil agar kendaraan dapat beroperasi dengan layak</t>
  </si>
  <si>
    <t>: Pengadministrasi Umum (Pengadministrasi BMN)</t>
  </si>
  <si>
    <t>: Melakukan kegiatan yang meliputi penerimaan, pencatatan, dan pendokumentasian di bidang Barang Milik Negara (BMN)</t>
  </si>
  <si>
    <t>Menerima dan memeriksa BMN sesuai dengan prosedur</t>
  </si>
  <si>
    <t>Mencatat BMN ke dalam buku induk BMN</t>
  </si>
  <si>
    <t>Membuat kode inventaris BMN untuk memudahkan pendataan</t>
  </si>
  <si>
    <t>Mendistribusikan BMN ke unit terkait</t>
  </si>
  <si>
    <t>Memberikan layanan permintaan dan peminjaman BMN sesuai dengan prosedur</t>
  </si>
  <si>
    <t>Menginventarisir BMN untuk memudahkan pengelompokan data BMN</t>
  </si>
  <si>
    <t>Menghitung persediaan jumlah dan kondisi BMN</t>
  </si>
  <si>
    <t>Menyiapkan bahan usul penghapusan BMN</t>
  </si>
  <si>
    <t>Menyimpan arsip dan dokumen BMN</t>
  </si>
  <si>
    <t>Melaporkan pelaksanaan tugas kepada atasan sebagai pertanggungjawaban</t>
  </si>
  <si>
    <t>Melaksanakan tugas kedinasan lain yang diperintahkan oleh pimpinan</t>
  </si>
  <si>
    <t>: Pengadministrasi Umum</t>
  </si>
  <si>
    <t>: Melakukan kegiatan penerimaan, pencatatan, dan pendokumentasian dokumen administrasi.</t>
  </si>
  <si>
    <t>Memproses surat masuk sesuai dengan prosedur untuk tertib administrasi</t>
  </si>
  <si>
    <t>Memproses surat keluar sesuai dengan ketentuan agar tertib administrasi untuk kelancaran penyampaian</t>
  </si>
  <si>
    <t>Menata arsip surat dan dokumen lain sesuai dengan ketentuan prosedur agar tertib administrasi</t>
  </si>
  <si>
    <t>Melayani peminjaman arsip surat dan dokumen lain sesuai dengan ketentuan</t>
  </si>
  <si>
    <t>Menyusun daftar kebutuhan dan penyediaan alat tulis kantor sesuai dengan ketentuan untuk kelancaran pelaksanaan tugas</t>
  </si>
  <si>
    <t>Memberikan layanan kebutuhan alat tulis kantor sesuai dengan ketentuan untuk menunjang kelancaran pelaksanaan tugas</t>
  </si>
  <si>
    <t>: Pengadministrasi Persuratan (Penata Usaha Pimpinan)</t>
  </si>
  <si>
    <t>: Melakukan kegiatan pencatatan penerimaan dan pengeluaran, pemeriksaan, serta penatausahaan kegiatan pimpinan</t>
  </si>
  <si>
    <t>memberi lembar disposisi dan menyampaikan kepada pimpinan untuk memberikan arahan lebih lanjut</t>
  </si>
  <si>
    <t>Menerima dan memeriksa konsep surat dari unit pengolah untuk mengetahui kebenaran dan kelengkapannya</t>
  </si>
  <si>
    <t>Menyampaikan konsep surat dan dokumen lain kepada pimpinan untuk disahkan lebih lanjut</t>
  </si>
  <si>
    <t>Menyampaikan surat yang telah ditandatangani pada unit pengolah</t>
  </si>
  <si>
    <t>Membuat konsep surat dan dokumen lainnya sesuai arahan pimpinan</t>
  </si>
  <si>
    <t>Mencatat dan menyimpan arsip surat dan dokumen lainnya sesuai arahan pimpinan</t>
  </si>
  <si>
    <t>Mencatat jadwal kegiatan pimpinan untuk kelancaran pelaksanaan tugas</t>
  </si>
  <si>
    <t>Mencatat jadwal pemakaian ruang siding pimpinan untuk kelancaran pelaksanaan tugas</t>
  </si>
  <si>
    <t>Menerima dan melakukan panggilan telepon dan faximile untuk disampaikan kepada pimpinan, serta pihak lain sesuai permintaan pimpinan</t>
  </si>
  <si>
    <t>Menerima dan melayani tamu pimpinan sesuai keperluannya</t>
  </si>
  <si>
    <t xml:space="preserve">Dokumen </t>
  </si>
  <si>
    <t>Kegiatan</t>
  </si>
  <si>
    <t xml:space="preserve">kegiatan </t>
  </si>
  <si>
    <t xml:space="preserve">Laporan </t>
  </si>
  <si>
    <t xml:space="preserve">Kegiatan </t>
  </si>
  <si>
    <t>Dokumen</t>
  </si>
  <si>
    <t>Laporan</t>
  </si>
  <si>
    <t>Penyusun,</t>
  </si>
  <si>
    <t>NIP 197205042007011001</t>
  </si>
  <si>
    <t>Suhardi, S.P</t>
  </si>
  <si>
    <t>Melakukan patroli keamanan lingkungan kantor sesuai dengan prosedur</t>
  </si>
  <si>
    <t>Pegawai yang dibutuhkan</t>
  </si>
  <si>
    <t>Rudiman, S.Sos</t>
  </si>
  <si>
    <t>NIP 197212121999031002</t>
  </si>
  <si>
    <t>: Sub Koordinator Umum dan Sarana Akademik FISIP Universitas Riau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</si>
</sst>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</numFmts>
  <fonts count="16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3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7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10" fillId="0" borderId="0" xfId="0" applyFont="1"/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top" wrapText="1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/>
    <xf numFmtId="165" fontId="6" fillId="0" borderId="2" xfId="5" applyNumberFormat="1" applyFont="1" applyBorder="1" applyAlignment="1">
      <alignment vertical="center"/>
    </xf>
    <xf numFmtId="164" fontId="6" fillId="0" borderId="0" xfId="6" applyFont="1"/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right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Border="1"/>
    <xf numFmtId="164" fontId="6" fillId="0" borderId="1" xfId="6" applyFont="1" applyBorder="1"/>
    <xf numFmtId="1" fontId="6" fillId="0" borderId="1" xfId="0" quotePrefix="1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1" xfId="0" quotePrefix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0" xfId="0" applyFont="1" applyFill="1"/>
    <xf numFmtId="0" fontId="7" fillId="3" borderId="0" xfId="0" applyFont="1" applyFill="1"/>
    <xf numFmtId="0" fontId="15" fillId="0" borderId="1" xfId="0" applyFont="1" applyBorder="1" applyAlignment="1">
      <alignment horizontal="center" wrapText="1"/>
    </xf>
    <xf numFmtId="0" fontId="8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justify" vertical="center"/>
    </xf>
    <xf numFmtId="0" fontId="5" fillId="3" borderId="0" xfId="0" applyFont="1" applyFill="1"/>
    <xf numFmtId="0" fontId="1" fillId="0" borderId="17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7">
    <cellStyle name="Comma" xfId="5" builtinId="3"/>
    <cellStyle name="Comma [0]" xfId="6" builtinId="6"/>
    <cellStyle name="Comma 2" xfId="4"/>
    <cellStyle name="Normal" xfId="0" builtinId="0"/>
    <cellStyle name="Normal 2" xfId="3"/>
    <cellStyle name="Normal 2 3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opLeftCell="A15" zoomScale="132" zoomScaleNormal="132" workbookViewId="0">
      <selection activeCell="I32" sqref="I32"/>
    </sheetView>
  </sheetViews>
  <sheetFormatPr defaultColWidth="8.85546875" defaultRowHeight="12.75"/>
  <cols>
    <col min="1" max="1" width="3.7109375" style="3" customWidth="1"/>
    <col min="2" max="2" width="28.42578125" style="3" customWidth="1"/>
    <col min="3" max="3" width="5.7109375" style="3" customWidth="1"/>
    <col min="4" max="4" width="6.5703125" style="3" customWidth="1"/>
    <col min="5" max="5" width="5" style="3" customWidth="1"/>
    <col min="6" max="6" width="7.7109375" style="3" customWidth="1"/>
    <col min="7" max="7" width="7.5703125" style="3" customWidth="1"/>
    <col min="8" max="8" width="6.85546875" style="3" customWidth="1"/>
    <col min="9" max="9" width="8.28515625" style="3" customWidth="1"/>
    <col min="10" max="10" width="12.5703125" style="36" customWidth="1"/>
    <col min="11" max="11" width="11.5703125" style="3" customWidth="1"/>
    <col min="12" max="16384" width="8.85546875" style="3"/>
  </cols>
  <sheetData>
    <row r="1" spans="1:14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4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</row>
    <row r="3" spans="1:14">
      <c r="A3" s="2"/>
      <c r="B3" s="2"/>
      <c r="C3" s="2"/>
      <c r="D3" s="2"/>
      <c r="E3" s="4"/>
      <c r="F3" s="4"/>
      <c r="G3" s="4"/>
      <c r="H3" s="4"/>
      <c r="I3" s="4"/>
      <c r="J3" s="4"/>
    </row>
    <row r="4" spans="1:14">
      <c r="A4" s="2" t="s">
        <v>2</v>
      </c>
      <c r="B4" s="2"/>
      <c r="C4" s="2" t="s">
        <v>18</v>
      </c>
      <c r="D4" s="2"/>
      <c r="E4" s="4"/>
      <c r="F4" s="4"/>
      <c r="G4" s="4"/>
      <c r="H4" s="4"/>
      <c r="I4" s="4"/>
      <c r="J4" s="4"/>
    </row>
    <row r="5" spans="1:14">
      <c r="A5" s="2" t="s">
        <v>4</v>
      </c>
      <c r="B5" s="2"/>
      <c r="C5" s="2" t="s">
        <v>3</v>
      </c>
      <c r="D5" s="5"/>
      <c r="E5" s="4"/>
      <c r="F5" s="4"/>
      <c r="G5" s="4"/>
      <c r="H5" s="4"/>
      <c r="I5" s="4"/>
      <c r="J5" s="4"/>
    </row>
    <row r="6" spans="1:14" ht="27" customHeight="1">
      <c r="A6" s="2" t="s">
        <v>5</v>
      </c>
      <c r="B6" s="2"/>
      <c r="C6" s="65" t="s">
        <v>19</v>
      </c>
      <c r="D6" s="65"/>
      <c r="E6" s="65"/>
      <c r="F6" s="65"/>
      <c r="G6" s="65"/>
      <c r="H6" s="65"/>
      <c r="I6" s="65"/>
      <c r="J6" s="65"/>
    </row>
    <row r="7" spans="1:14" ht="13.5" thickBot="1">
      <c r="A7" s="2"/>
      <c r="B7" s="2"/>
      <c r="C7" s="2"/>
      <c r="D7" s="2"/>
      <c r="E7" s="4"/>
      <c r="F7" s="4"/>
      <c r="G7" s="4"/>
      <c r="H7" s="4"/>
      <c r="I7" s="4"/>
      <c r="J7" s="4"/>
    </row>
    <row r="8" spans="1:14" ht="31.5" customHeight="1">
      <c r="A8" s="16" t="s">
        <v>6</v>
      </c>
      <c r="B8" s="17" t="s">
        <v>7</v>
      </c>
      <c r="C8" s="60" t="s">
        <v>12</v>
      </c>
      <c r="D8" s="61"/>
      <c r="E8" s="62" t="s">
        <v>8</v>
      </c>
      <c r="F8" s="62"/>
      <c r="G8" s="62" t="s">
        <v>9</v>
      </c>
      <c r="H8" s="62"/>
      <c r="I8" s="19" t="s">
        <v>13</v>
      </c>
      <c r="J8" s="18" t="s">
        <v>10</v>
      </c>
      <c r="K8" s="33" t="s">
        <v>105</v>
      </c>
    </row>
    <row r="9" spans="1:14" ht="51">
      <c r="A9" s="21">
        <v>1</v>
      </c>
      <c r="B9" s="11" t="s">
        <v>20</v>
      </c>
      <c r="C9" s="66" t="s">
        <v>98</v>
      </c>
      <c r="D9" s="67"/>
      <c r="E9" s="6">
        <v>3</v>
      </c>
      <c r="F9" s="14" t="s">
        <v>11</v>
      </c>
      <c r="G9" s="7">
        <v>1250</v>
      </c>
      <c r="H9" s="8" t="s">
        <v>11</v>
      </c>
      <c r="I9" s="14">
        <v>500</v>
      </c>
      <c r="J9" s="31">
        <f>+I9*E9</f>
        <v>1500</v>
      </c>
      <c r="K9" s="34">
        <f>J9/G9</f>
        <v>1.2</v>
      </c>
      <c r="N9" s="37"/>
    </row>
    <row r="10" spans="1:14" ht="64.5">
      <c r="A10" s="21">
        <v>2</v>
      </c>
      <c r="B10" s="12" t="s">
        <v>21</v>
      </c>
      <c r="C10" s="66" t="s">
        <v>98</v>
      </c>
      <c r="D10" s="67"/>
      <c r="E10" s="6">
        <v>1</v>
      </c>
      <c r="F10" s="14" t="s">
        <v>11</v>
      </c>
      <c r="G10" s="7">
        <v>1250</v>
      </c>
      <c r="H10" s="8" t="s">
        <v>11</v>
      </c>
      <c r="I10" s="14">
        <v>500</v>
      </c>
      <c r="J10" s="31">
        <f t="shared" ref="J10:J15" si="0">+I10*E10</f>
        <v>500</v>
      </c>
      <c r="K10" s="34">
        <f t="shared" ref="K10:K15" si="1">J10/G10</f>
        <v>0.4</v>
      </c>
    </row>
    <row r="11" spans="1:14" ht="39">
      <c r="A11" s="21">
        <v>3</v>
      </c>
      <c r="B11" s="12" t="s">
        <v>22</v>
      </c>
      <c r="C11" s="66" t="s">
        <v>98</v>
      </c>
      <c r="D11" s="67"/>
      <c r="E11" s="6">
        <v>1</v>
      </c>
      <c r="F11" s="14" t="s">
        <v>11</v>
      </c>
      <c r="G11" s="7">
        <v>1250</v>
      </c>
      <c r="H11" s="8" t="s">
        <v>11</v>
      </c>
      <c r="I11" s="14">
        <v>500</v>
      </c>
      <c r="J11" s="31">
        <f t="shared" si="0"/>
        <v>500</v>
      </c>
      <c r="K11" s="34">
        <f t="shared" si="1"/>
        <v>0.4</v>
      </c>
    </row>
    <row r="12" spans="1:14" ht="61.5" customHeight="1">
      <c r="A12" s="21">
        <v>4</v>
      </c>
      <c r="B12" s="12" t="s">
        <v>23</v>
      </c>
      <c r="C12" s="66" t="s">
        <v>98</v>
      </c>
      <c r="D12" s="67"/>
      <c r="E12" s="14">
        <v>5</v>
      </c>
      <c r="F12" s="14" t="s">
        <v>11</v>
      </c>
      <c r="G12" s="7">
        <v>1250</v>
      </c>
      <c r="H12" s="8" t="s">
        <v>11</v>
      </c>
      <c r="I12" s="14">
        <v>500</v>
      </c>
      <c r="J12" s="31">
        <f t="shared" si="0"/>
        <v>2500</v>
      </c>
      <c r="K12" s="34">
        <f t="shared" si="1"/>
        <v>2</v>
      </c>
    </row>
    <row r="13" spans="1:14" ht="66" customHeight="1">
      <c r="A13" s="21">
        <v>5</v>
      </c>
      <c r="B13" s="11" t="s">
        <v>24</v>
      </c>
      <c r="C13" s="66" t="s">
        <v>98</v>
      </c>
      <c r="D13" s="67"/>
      <c r="E13" s="14">
        <v>1</v>
      </c>
      <c r="F13" s="14" t="s">
        <v>11</v>
      </c>
      <c r="G13" s="7">
        <v>1250</v>
      </c>
      <c r="H13" s="8" t="s">
        <v>11</v>
      </c>
      <c r="I13" s="14">
        <v>10</v>
      </c>
      <c r="J13" s="31">
        <f t="shared" si="0"/>
        <v>10</v>
      </c>
      <c r="K13" s="34">
        <f t="shared" si="1"/>
        <v>8.0000000000000002E-3</v>
      </c>
    </row>
    <row r="14" spans="1:14" ht="57.75" customHeight="1">
      <c r="A14" s="21">
        <v>6</v>
      </c>
      <c r="B14" s="11" t="s">
        <v>25</v>
      </c>
      <c r="C14" s="66" t="s">
        <v>100</v>
      </c>
      <c r="D14" s="67"/>
      <c r="E14" s="15">
        <v>1</v>
      </c>
      <c r="F14" s="14" t="s">
        <v>11</v>
      </c>
      <c r="G14" s="7">
        <v>1250</v>
      </c>
      <c r="H14" s="8" t="s">
        <v>11</v>
      </c>
      <c r="I14" s="14">
        <v>10</v>
      </c>
      <c r="J14" s="38">
        <f>+I14*E14</f>
        <v>10</v>
      </c>
      <c r="K14" s="34">
        <f t="shared" si="1"/>
        <v>8.0000000000000002E-3</v>
      </c>
    </row>
    <row r="15" spans="1:14" ht="35.25" customHeight="1" thickBot="1">
      <c r="A15" s="23">
        <v>7</v>
      </c>
      <c r="B15" s="24" t="s">
        <v>15</v>
      </c>
      <c r="C15" s="63" t="s">
        <v>98</v>
      </c>
      <c r="D15" s="64"/>
      <c r="E15" s="25">
        <v>1</v>
      </c>
      <c r="F15" s="25" t="s">
        <v>11</v>
      </c>
      <c r="G15" s="26">
        <v>1250</v>
      </c>
      <c r="H15" s="27" t="s">
        <v>11</v>
      </c>
      <c r="I15" s="25">
        <v>50</v>
      </c>
      <c r="J15" s="32">
        <f t="shared" si="0"/>
        <v>50</v>
      </c>
      <c r="K15" s="34">
        <f t="shared" si="1"/>
        <v>0.04</v>
      </c>
    </row>
    <row r="16" spans="1:14">
      <c r="A16" s="2"/>
      <c r="B16" s="2"/>
      <c r="C16" s="2"/>
      <c r="D16" s="2"/>
      <c r="E16" s="2"/>
      <c r="F16" s="2"/>
      <c r="G16" s="2"/>
      <c r="H16" s="2"/>
      <c r="I16" s="2"/>
      <c r="J16" s="35"/>
      <c r="K16" s="3">
        <f>SUM(K9:K15)</f>
        <v>4.056</v>
      </c>
    </row>
    <row r="17" spans="1:11">
      <c r="A17" s="2"/>
      <c r="B17" s="2"/>
      <c r="C17" s="2"/>
      <c r="D17" s="2"/>
      <c r="E17" s="2"/>
      <c r="F17" s="2"/>
      <c r="G17" s="2"/>
      <c r="H17" s="2"/>
      <c r="I17" s="2"/>
      <c r="J17" s="35"/>
      <c r="K17" s="3">
        <v>4</v>
      </c>
    </row>
    <row r="18" spans="1:11">
      <c r="A18" s="2"/>
      <c r="B18" s="2"/>
      <c r="C18" s="2"/>
      <c r="D18" s="2"/>
      <c r="E18" s="2"/>
      <c r="F18" s="2"/>
      <c r="G18" s="2"/>
      <c r="H18" s="2"/>
      <c r="I18" s="2" t="s">
        <v>101</v>
      </c>
      <c r="J18" s="35"/>
    </row>
    <row r="19" spans="1:11" ht="14.45" customHeight="1">
      <c r="A19" s="2"/>
      <c r="B19" s="2"/>
      <c r="C19" s="2"/>
      <c r="D19" s="2"/>
      <c r="E19" s="2"/>
      <c r="F19" s="2"/>
      <c r="G19" s="2"/>
      <c r="H19" s="2"/>
      <c r="I19" s="2"/>
      <c r="J19" s="35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35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35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35"/>
    </row>
    <row r="23" spans="1:11">
      <c r="A23" s="2"/>
      <c r="B23" s="2"/>
      <c r="C23" s="2"/>
      <c r="D23" s="2"/>
      <c r="E23" s="2"/>
      <c r="F23" s="2"/>
      <c r="G23" s="2"/>
      <c r="H23" s="2"/>
      <c r="I23" s="2" t="s">
        <v>103</v>
      </c>
      <c r="J23" s="35"/>
    </row>
    <row r="24" spans="1:11">
      <c r="A24" s="2"/>
      <c r="B24" s="2"/>
      <c r="C24" s="2"/>
      <c r="D24" s="2"/>
      <c r="E24" s="2"/>
      <c r="F24" s="2"/>
      <c r="G24" s="2"/>
      <c r="H24" s="2"/>
      <c r="I24" s="2" t="s">
        <v>102</v>
      </c>
      <c r="J24" s="35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35"/>
    </row>
    <row r="28" spans="1:11" ht="15.75">
      <c r="I28" s="9"/>
    </row>
    <row r="29" spans="1:11" ht="15.75">
      <c r="I29" s="1"/>
    </row>
  </sheetData>
  <mergeCells count="13">
    <mergeCell ref="C15:D15"/>
    <mergeCell ref="C6:J6"/>
    <mergeCell ref="C9:D9"/>
    <mergeCell ref="C10:D10"/>
    <mergeCell ref="C11:D11"/>
    <mergeCell ref="C12:D12"/>
    <mergeCell ref="C13:D13"/>
    <mergeCell ref="C14:D14"/>
    <mergeCell ref="A1:J1"/>
    <mergeCell ref="A2:J2"/>
    <mergeCell ref="C8:D8"/>
    <mergeCell ref="E8:F8"/>
    <mergeCell ref="G8:H8"/>
  </mergeCells>
  <pageMargins left="0.51181102362204722" right="0.31496062992125984" top="0.74803149606299213" bottom="0.74803149606299213" header="0.31496062992125984" footer="0.31496062992125984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3"/>
  <sheetViews>
    <sheetView topLeftCell="A2" zoomScale="175" zoomScaleNormal="175" workbookViewId="0">
      <selection activeCell="C5" sqref="C5:J5"/>
    </sheetView>
  </sheetViews>
  <sheetFormatPr defaultRowHeight="15"/>
  <cols>
    <col min="1" max="1" width="3.7109375" style="3" customWidth="1"/>
    <col min="2" max="2" width="28.42578125" style="3" customWidth="1"/>
    <col min="3" max="3" width="3" style="3" customWidth="1"/>
    <col min="4" max="4" width="8.42578125" style="3" customWidth="1"/>
    <col min="5" max="5" width="5" style="3" customWidth="1"/>
    <col min="6" max="6" width="7.7109375" style="3" customWidth="1"/>
    <col min="7" max="7" width="5.85546875" style="3" customWidth="1"/>
    <col min="8" max="8" width="8.7109375" style="3" customWidth="1"/>
    <col min="9" max="10" width="10.28515625" style="3" customWidth="1"/>
  </cols>
  <sheetData>
    <row r="1" spans="1:12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2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</row>
    <row r="3" spans="1:12">
      <c r="A3" s="2"/>
      <c r="B3" s="2"/>
      <c r="C3" s="2"/>
      <c r="D3" s="2"/>
      <c r="E3" s="4"/>
      <c r="F3" s="4"/>
      <c r="G3" s="4"/>
      <c r="H3" s="4"/>
      <c r="I3" s="4"/>
      <c r="J3" s="4"/>
    </row>
    <row r="4" spans="1:12">
      <c r="A4" s="2" t="s">
        <v>2</v>
      </c>
      <c r="B4" s="2"/>
      <c r="C4" s="2" t="s">
        <v>27</v>
      </c>
      <c r="D4" s="2"/>
      <c r="E4" s="4"/>
      <c r="F4" s="4"/>
      <c r="G4" s="4"/>
      <c r="H4" s="4"/>
      <c r="I4" s="4"/>
      <c r="J4" s="4"/>
    </row>
    <row r="5" spans="1:12">
      <c r="A5" s="2" t="s">
        <v>4</v>
      </c>
      <c r="B5" s="2"/>
      <c r="C5" s="2" t="s">
        <v>108</v>
      </c>
      <c r="D5" s="5"/>
      <c r="E5" s="4"/>
      <c r="F5" s="4"/>
      <c r="G5" s="4"/>
      <c r="H5" s="4"/>
      <c r="I5" s="4"/>
      <c r="J5" s="4"/>
    </row>
    <row r="6" spans="1:12">
      <c r="A6" s="2" t="s">
        <v>5</v>
      </c>
      <c r="B6" s="2"/>
      <c r="C6" s="2" t="s">
        <v>26</v>
      </c>
      <c r="D6" s="10"/>
      <c r="E6" s="10"/>
      <c r="F6" s="10"/>
      <c r="G6" s="10"/>
      <c r="H6" s="10"/>
      <c r="I6" s="10"/>
      <c r="J6" s="10"/>
    </row>
    <row r="7" spans="1:12" ht="15.75" thickBot="1">
      <c r="A7" s="2"/>
      <c r="B7" s="2"/>
      <c r="C7" s="2"/>
      <c r="D7" s="2"/>
      <c r="E7" s="4"/>
      <c r="F7" s="4"/>
      <c r="G7" s="4"/>
      <c r="H7" s="4"/>
      <c r="I7" s="4"/>
      <c r="J7" s="4"/>
    </row>
    <row r="8" spans="1:12" ht="51.75" thickBot="1">
      <c r="A8" s="16" t="s">
        <v>6</v>
      </c>
      <c r="B8" s="17" t="s">
        <v>7</v>
      </c>
      <c r="C8" s="60" t="s">
        <v>12</v>
      </c>
      <c r="D8" s="61"/>
      <c r="E8" s="62" t="s">
        <v>8</v>
      </c>
      <c r="F8" s="62"/>
      <c r="G8" s="62" t="s">
        <v>9</v>
      </c>
      <c r="H8" s="62"/>
      <c r="I8" s="19" t="s">
        <v>13</v>
      </c>
      <c r="J8" s="20" t="s">
        <v>10</v>
      </c>
      <c r="K8" s="40" t="s">
        <v>105</v>
      </c>
    </row>
    <row r="9" spans="1:12" ht="70.5" customHeight="1" thickBot="1">
      <c r="A9" s="21">
        <v>1</v>
      </c>
      <c r="B9" s="11" t="s">
        <v>28</v>
      </c>
      <c r="C9" s="66" t="s">
        <v>98</v>
      </c>
      <c r="D9" s="67"/>
      <c r="E9" s="6">
        <v>6</v>
      </c>
      <c r="F9" s="14" t="s">
        <v>11</v>
      </c>
      <c r="G9" s="7">
        <v>1250</v>
      </c>
      <c r="H9" s="8" t="s">
        <v>11</v>
      </c>
      <c r="I9" s="14">
        <v>2112</v>
      </c>
      <c r="J9" s="22">
        <f>+I9*E9</f>
        <v>12672</v>
      </c>
      <c r="K9" s="58">
        <f>J9/G9</f>
        <v>10.137600000000001</v>
      </c>
      <c r="L9">
        <f>0.5*22</f>
        <v>11</v>
      </c>
    </row>
    <row r="10" spans="1:12" ht="41.25" customHeight="1" thickBot="1">
      <c r="A10" s="21">
        <v>2</v>
      </c>
      <c r="B10" s="12" t="s">
        <v>104</v>
      </c>
      <c r="C10" s="66" t="s">
        <v>98</v>
      </c>
      <c r="D10" s="67"/>
      <c r="E10" s="6">
        <v>2</v>
      </c>
      <c r="F10" s="14" t="s">
        <v>11</v>
      </c>
      <c r="G10" s="7">
        <v>1250</v>
      </c>
      <c r="H10" s="8" t="s">
        <v>11</v>
      </c>
      <c r="I10" s="14">
        <v>528</v>
      </c>
      <c r="J10" s="22">
        <f t="shared" ref="J10:J19" si="0">+I10*E10</f>
        <v>1056</v>
      </c>
      <c r="K10" s="58">
        <f>J10/G10</f>
        <v>0.8448</v>
      </c>
      <c r="L10">
        <f>L9*12</f>
        <v>132</v>
      </c>
    </row>
    <row r="11" spans="1:12" ht="27" thickBot="1">
      <c r="A11" s="21">
        <v>3</v>
      </c>
      <c r="B11" s="12" t="s">
        <v>29</v>
      </c>
      <c r="C11" s="66" t="s">
        <v>98</v>
      </c>
      <c r="D11" s="67"/>
      <c r="E11" s="6">
        <v>2</v>
      </c>
      <c r="F11" s="14" t="s">
        <v>11</v>
      </c>
      <c r="G11" s="7">
        <v>1250</v>
      </c>
      <c r="H11" s="8" t="s">
        <v>11</v>
      </c>
      <c r="I11" s="14">
        <v>528</v>
      </c>
      <c r="J11" s="22">
        <f t="shared" si="0"/>
        <v>1056</v>
      </c>
      <c r="K11" s="58">
        <v>0.41599999999999998</v>
      </c>
    </row>
    <row r="12" spans="1:12" ht="40.5" customHeight="1" thickBot="1">
      <c r="A12" s="21">
        <v>4</v>
      </c>
      <c r="B12" s="29" t="s">
        <v>30</v>
      </c>
      <c r="C12" s="66" t="s">
        <v>98</v>
      </c>
      <c r="D12" s="67"/>
      <c r="E12" s="14">
        <v>0.5</v>
      </c>
      <c r="F12" s="14" t="s">
        <v>11</v>
      </c>
      <c r="G12" s="7">
        <v>1250</v>
      </c>
      <c r="H12" s="8" t="s">
        <v>11</v>
      </c>
      <c r="I12" s="14">
        <v>2000</v>
      </c>
      <c r="J12" s="22">
        <f t="shared" si="0"/>
        <v>1000</v>
      </c>
      <c r="K12" s="58">
        <v>0.86680000000000001</v>
      </c>
    </row>
    <row r="13" spans="1:12" ht="43.5" customHeight="1" thickBot="1">
      <c r="A13" s="21">
        <v>5</v>
      </c>
      <c r="B13" s="11" t="s">
        <v>31</v>
      </c>
      <c r="C13" s="66" t="s">
        <v>98</v>
      </c>
      <c r="D13" s="67"/>
      <c r="E13" s="14">
        <v>0.5</v>
      </c>
      <c r="F13" s="14" t="s">
        <v>11</v>
      </c>
      <c r="G13" s="7">
        <v>1250</v>
      </c>
      <c r="H13" s="8" t="s">
        <v>11</v>
      </c>
      <c r="I13" s="14">
        <v>2000</v>
      </c>
      <c r="J13" s="22">
        <f t="shared" si="0"/>
        <v>1000</v>
      </c>
      <c r="K13" s="58">
        <v>1.6000000000000001E-3</v>
      </c>
    </row>
    <row r="14" spans="1:12" ht="39" thickBot="1">
      <c r="A14" s="21">
        <v>6</v>
      </c>
      <c r="B14" s="11" t="s">
        <v>32</v>
      </c>
      <c r="C14" s="66" t="s">
        <v>98</v>
      </c>
      <c r="D14" s="67"/>
      <c r="E14" s="14">
        <v>1</v>
      </c>
      <c r="F14" s="14" t="s">
        <v>11</v>
      </c>
      <c r="G14" s="7">
        <v>1250</v>
      </c>
      <c r="H14" s="8" t="s">
        <v>11</v>
      </c>
      <c r="I14" s="14">
        <v>6</v>
      </c>
      <c r="J14" s="22">
        <f t="shared" si="0"/>
        <v>6</v>
      </c>
      <c r="K14" s="58">
        <v>1.6000000000000001E-3</v>
      </c>
    </row>
    <row r="15" spans="1:12" ht="39" thickBot="1">
      <c r="A15" s="21">
        <v>7</v>
      </c>
      <c r="B15" s="11" t="s">
        <v>14</v>
      </c>
      <c r="C15" s="66" t="s">
        <v>98</v>
      </c>
      <c r="D15" s="67"/>
      <c r="E15" s="14">
        <v>0.5</v>
      </c>
      <c r="F15" s="14" t="s">
        <v>11</v>
      </c>
      <c r="G15" s="7">
        <v>1250</v>
      </c>
      <c r="H15" s="8" t="s">
        <v>11</v>
      </c>
      <c r="I15" s="14">
        <v>500</v>
      </c>
      <c r="J15" s="22">
        <f t="shared" si="0"/>
        <v>250</v>
      </c>
      <c r="K15" s="58">
        <v>1.6E-2</v>
      </c>
    </row>
    <row r="16" spans="1:12" ht="64.5" thickBot="1">
      <c r="A16" s="21">
        <v>8</v>
      </c>
      <c r="B16" s="11" t="s">
        <v>33</v>
      </c>
      <c r="C16" s="66" t="s">
        <v>98</v>
      </c>
      <c r="D16" s="67"/>
      <c r="E16" s="14">
        <v>3</v>
      </c>
      <c r="F16" s="14" t="s">
        <v>11</v>
      </c>
      <c r="G16" s="7">
        <v>1250</v>
      </c>
      <c r="H16" s="8" t="s">
        <v>11</v>
      </c>
      <c r="I16" s="14">
        <v>6</v>
      </c>
      <c r="J16" s="22">
        <f t="shared" si="0"/>
        <v>18</v>
      </c>
      <c r="K16" s="58">
        <v>2.702</v>
      </c>
    </row>
    <row r="17" spans="1:11" ht="39" thickBot="1">
      <c r="A17" s="21">
        <v>9</v>
      </c>
      <c r="B17" s="11" t="s">
        <v>34</v>
      </c>
      <c r="C17" s="66" t="s">
        <v>99</v>
      </c>
      <c r="D17" s="67"/>
      <c r="E17" s="15">
        <v>1</v>
      </c>
      <c r="F17" s="14" t="s">
        <v>11</v>
      </c>
      <c r="G17" s="7">
        <v>1250</v>
      </c>
      <c r="H17" s="8" t="s">
        <v>11</v>
      </c>
      <c r="I17" s="14">
        <v>264</v>
      </c>
      <c r="J17" s="22">
        <f t="shared" si="0"/>
        <v>264</v>
      </c>
      <c r="K17" s="41">
        <f>J17/G17</f>
        <v>0.2112</v>
      </c>
    </row>
    <row r="18" spans="1:11" ht="51.75" thickBot="1">
      <c r="A18" s="21">
        <v>10</v>
      </c>
      <c r="B18" s="11" t="s">
        <v>35</v>
      </c>
      <c r="C18" s="66" t="s">
        <v>97</v>
      </c>
      <c r="D18" s="67"/>
      <c r="E18" s="15">
        <v>1</v>
      </c>
      <c r="F18" s="14" t="s">
        <v>11</v>
      </c>
      <c r="G18" s="7">
        <v>1250</v>
      </c>
      <c r="H18" s="8" t="s">
        <v>11</v>
      </c>
      <c r="I18" s="14">
        <v>264</v>
      </c>
      <c r="J18" s="22">
        <f t="shared" si="0"/>
        <v>264</v>
      </c>
      <c r="K18" s="41">
        <f>J18/G18</f>
        <v>0.2112</v>
      </c>
    </row>
    <row r="19" spans="1:11" ht="33.75" customHeight="1" thickBot="1">
      <c r="A19" s="23">
        <v>11</v>
      </c>
      <c r="B19" s="24" t="s">
        <v>36</v>
      </c>
      <c r="C19" s="63" t="s">
        <v>98</v>
      </c>
      <c r="D19" s="64"/>
      <c r="E19" s="25">
        <v>3</v>
      </c>
      <c r="F19" s="25" t="s">
        <v>11</v>
      </c>
      <c r="G19" s="26">
        <v>1250</v>
      </c>
      <c r="H19" s="27" t="s">
        <v>11</v>
      </c>
      <c r="I19" s="25">
        <v>10</v>
      </c>
      <c r="J19" s="28">
        <f t="shared" si="0"/>
        <v>30</v>
      </c>
      <c r="K19" s="41">
        <f>J19/G19</f>
        <v>2.4E-2</v>
      </c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39"/>
      <c r="K20">
        <f>SUM(K9:K19)</f>
        <v>15.432799999999999</v>
      </c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>
        <v>16</v>
      </c>
    </row>
    <row r="22" spans="1:11">
      <c r="A22" s="2"/>
      <c r="B22" s="2"/>
      <c r="C22" s="2"/>
      <c r="D22" s="2"/>
      <c r="E22" s="2"/>
      <c r="F22" s="2"/>
      <c r="G22" s="2"/>
      <c r="H22" s="2"/>
      <c r="I22" s="2" t="s">
        <v>101</v>
      </c>
      <c r="J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1">
      <c r="A27" s="2"/>
      <c r="B27" s="2"/>
      <c r="C27" s="2"/>
      <c r="D27" s="2"/>
      <c r="E27" s="2"/>
      <c r="F27" s="2"/>
      <c r="G27" s="2"/>
      <c r="H27" s="2"/>
      <c r="I27" s="2" t="s">
        <v>106</v>
      </c>
      <c r="J27" s="2"/>
    </row>
    <row r="28" spans="1:11">
      <c r="A28" s="2"/>
      <c r="B28" s="2"/>
      <c r="C28" s="2"/>
      <c r="D28" s="2"/>
      <c r="E28" s="2"/>
      <c r="F28" s="2"/>
      <c r="G28" s="2"/>
      <c r="H28" s="2"/>
      <c r="I28" s="2" t="s">
        <v>107</v>
      </c>
      <c r="J28" s="2"/>
    </row>
    <row r="29" spans="1:11">
      <c r="A29" s="2"/>
      <c r="B29" s="2"/>
      <c r="C29" s="2"/>
      <c r="D29" s="2"/>
      <c r="E29" s="2"/>
      <c r="F29" s="2"/>
      <c r="G29" s="2"/>
      <c r="H29" s="2"/>
      <c r="I29" s="2"/>
      <c r="J29" s="2"/>
    </row>
    <row r="32" spans="1:11" ht="15.75">
      <c r="I32" s="9"/>
    </row>
    <row r="33" spans="9:9" ht="15.75">
      <c r="I33" s="1"/>
    </row>
  </sheetData>
  <mergeCells count="16">
    <mergeCell ref="C16:D16"/>
    <mergeCell ref="C17:D17"/>
    <mergeCell ref="C18:D18"/>
    <mergeCell ref="C19:D19"/>
    <mergeCell ref="A1:J1"/>
    <mergeCell ref="A2:J2"/>
    <mergeCell ref="C8:D8"/>
    <mergeCell ref="E8:F8"/>
    <mergeCell ref="G8:H8"/>
    <mergeCell ref="C9:D9"/>
    <mergeCell ref="C10:D10"/>
    <mergeCell ref="C11:D11"/>
    <mergeCell ref="C12:D12"/>
    <mergeCell ref="C13:D13"/>
    <mergeCell ref="C14:D14"/>
    <mergeCell ref="C15:D15"/>
  </mergeCells>
  <pageMargins left="0.7" right="0.7" top="0.75" bottom="0.75" header="0.3" footer="0.3"/>
  <pageSetup scale="9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4"/>
  <sheetViews>
    <sheetView zoomScale="140" zoomScaleNormal="140" workbookViewId="0">
      <selection activeCell="C5" sqref="C5:J5"/>
    </sheetView>
  </sheetViews>
  <sheetFormatPr defaultRowHeight="15"/>
  <cols>
    <col min="1" max="1" width="3.7109375" style="3" customWidth="1"/>
    <col min="2" max="2" width="28.42578125" style="3" customWidth="1"/>
    <col min="3" max="3" width="3" style="3" customWidth="1"/>
    <col min="4" max="4" width="7.85546875" style="3" customWidth="1"/>
    <col min="5" max="5" width="5" style="3" customWidth="1"/>
    <col min="6" max="6" width="7.7109375" style="3" customWidth="1"/>
    <col min="7" max="7" width="9.7109375" style="3" customWidth="1"/>
    <col min="8" max="8" width="7.5703125" style="3" customWidth="1"/>
    <col min="9" max="10" width="11" style="3" customWidth="1"/>
  </cols>
  <sheetData>
    <row r="1" spans="1:1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</row>
    <row r="3" spans="1:11">
      <c r="A3" s="2"/>
      <c r="B3" s="2"/>
      <c r="C3" s="2"/>
      <c r="D3" s="2"/>
      <c r="E3" s="4"/>
      <c r="F3" s="4"/>
      <c r="G3" s="4"/>
      <c r="H3" s="4"/>
      <c r="I3" s="4"/>
      <c r="J3" s="4"/>
    </row>
    <row r="4" spans="1:11">
      <c r="A4" s="2" t="s">
        <v>2</v>
      </c>
      <c r="B4" s="2"/>
      <c r="C4" s="2" t="s">
        <v>37</v>
      </c>
      <c r="D4" s="2"/>
      <c r="E4" s="4"/>
      <c r="F4" s="4"/>
      <c r="G4" s="4"/>
      <c r="H4" s="4"/>
      <c r="I4" s="4"/>
      <c r="J4" s="4"/>
    </row>
    <row r="5" spans="1:11">
      <c r="A5" s="2" t="s">
        <v>4</v>
      </c>
      <c r="B5" s="2"/>
      <c r="C5" s="2" t="s">
        <v>108</v>
      </c>
      <c r="D5" s="5"/>
      <c r="E5" s="4"/>
      <c r="F5" s="4"/>
      <c r="G5" s="4"/>
      <c r="H5" s="4"/>
      <c r="I5" s="4"/>
      <c r="J5" s="4"/>
    </row>
    <row r="6" spans="1:11">
      <c r="A6" s="2" t="s">
        <v>5</v>
      </c>
      <c r="B6" s="2"/>
      <c r="C6" s="2" t="s">
        <v>38</v>
      </c>
      <c r="D6" s="10"/>
      <c r="E6" s="10"/>
      <c r="F6" s="10"/>
      <c r="G6" s="10"/>
      <c r="H6" s="10"/>
      <c r="I6" s="10"/>
      <c r="J6" s="10"/>
    </row>
    <row r="7" spans="1:11">
      <c r="A7" s="2"/>
      <c r="B7" s="2"/>
      <c r="C7" s="2"/>
      <c r="D7" s="2"/>
      <c r="E7" s="4"/>
      <c r="F7" s="4"/>
      <c r="G7" s="4"/>
      <c r="H7" s="4"/>
      <c r="I7" s="4"/>
      <c r="J7" s="4"/>
    </row>
    <row r="8" spans="1:11" ht="51">
      <c r="A8" s="14" t="s">
        <v>6</v>
      </c>
      <c r="B8" s="14" t="s">
        <v>7</v>
      </c>
      <c r="C8" s="68" t="s">
        <v>12</v>
      </c>
      <c r="D8" s="68"/>
      <c r="E8" s="68" t="s">
        <v>8</v>
      </c>
      <c r="F8" s="68"/>
      <c r="G8" s="68" t="s">
        <v>9</v>
      </c>
      <c r="H8" s="68"/>
      <c r="I8" s="42" t="s">
        <v>13</v>
      </c>
      <c r="J8" s="42" t="s">
        <v>10</v>
      </c>
      <c r="K8" s="33" t="s">
        <v>105</v>
      </c>
    </row>
    <row r="9" spans="1:11" ht="38.25">
      <c r="A9" s="14">
        <v>1</v>
      </c>
      <c r="B9" s="11" t="s">
        <v>39</v>
      </c>
      <c r="C9" s="69" t="s">
        <v>94</v>
      </c>
      <c r="D9" s="69"/>
      <c r="E9" s="6">
        <v>1</v>
      </c>
      <c r="F9" s="14" t="s">
        <v>11</v>
      </c>
      <c r="G9" s="6">
        <v>1250</v>
      </c>
      <c r="H9" s="6" t="s">
        <v>11</v>
      </c>
      <c r="I9" s="14">
        <v>24</v>
      </c>
      <c r="J9" s="14">
        <f>+I9*E9</f>
        <v>24</v>
      </c>
      <c r="K9" s="43">
        <f>J9/G9</f>
        <v>1.9199999999999998E-2</v>
      </c>
    </row>
    <row r="10" spans="1:11" ht="26.25">
      <c r="A10" s="14">
        <v>2</v>
      </c>
      <c r="B10" s="12" t="s">
        <v>40</v>
      </c>
      <c r="C10" s="69" t="s">
        <v>95</v>
      </c>
      <c r="D10" s="69"/>
      <c r="E10" s="6">
        <v>1</v>
      </c>
      <c r="F10" s="14" t="s">
        <v>11</v>
      </c>
      <c r="G10" s="6">
        <v>1250</v>
      </c>
      <c r="H10" s="6" t="s">
        <v>11</v>
      </c>
      <c r="I10" s="14">
        <v>1056</v>
      </c>
      <c r="J10" s="14">
        <f t="shared" ref="J10:J20" si="0">+I10*E10</f>
        <v>1056</v>
      </c>
      <c r="K10" s="43">
        <f t="shared" ref="K10:K20" si="1">J10/G10</f>
        <v>0.8448</v>
      </c>
    </row>
    <row r="11" spans="1:11" ht="39">
      <c r="A11" s="14">
        <v>3</v>
      </c>
      <c r="B11" s="12" t="s">
        <v>41</v>
      </c>
      <c r="C11" s="69" t="s">
        <v>98</v>
      </c>
      <c r="D11" s="69"/>
      <c r="E11" s="6">
        <v>4</v>
      </c>
      <c r="F11" s="14" t="s">
        <v>11</v>
      </c>
      <c r="G11" s="6">
        <v>1250</v>
      </c>
      <c r="H11" s="6" t="s">
        <v>11</v>
      </c>
      <c r="I11" s="14">
        <v>600</v>
      </c>
      <c r="J11" s="14">
        <f t="shared" si="0"/>
        <v>2400</v>
      </c>
      <c r="K11" s="43">
        <f t="shared" si="1"/>
        <v>1.92</v>
      </c>
    </row>
    <row r="12" spans="1:11" ht="39">
      <c r="A12" s="14">
        <v>4</v>
      </c>
      <c r="B12" s="12" t="s">
        <v>42</v>
      </c>
      <c r="C12" s="69" t="s">
        <v>98</v>
      </c>
      <c r="D12" s="69"/>
      <c r="E12" s="14">
        <v>3</v>
      </c>
      <c r="F12" s="14" t="s">
        <v>11</v>
      </c>
      <c r="G12" s="6">
        <v>1250</v>
      </c>
      <c r="H12" s="6" t="s">
        <v>11</v>
      </c>
      <c r="I12" s="14">
        <v>235</v>
      </c>
      <c r="J12" s="14">
        <f t="shared" si="0"/>
        <v>705</v>
      </c>
      <c r="K12" s="43">
        <f t="shared" si="1"/>
        <v>0.56399999999999995</v>
      </c>
    </row>
    <row r="13" spans="1:11" ht="38.25">
      <c r="A13" s="14">
        <v>5</v>
      </c>
      <c r="B13" s="11" t="s">
        <v>16</v>
      </c>
      <c r="C13" s="69" t="s">
        <v>94</v>
      </c>
      <c r="D13" s="69"/>
      <c r="E13" s="14">
        <v>3</v>
      </c>
      <c r="F13" s="14" t="s">
        <v>11</v>
      </c>
      <c r="G13" s="6">
        <v>1250</v>
      </c>
      <c r="H13" s="6" t="s">
        <v>11</v>
      </c>
      <c r="I13" s="14">
        <v>12</v>
      </c>
      <c r="J13" s="14">
        <f t="shared" si="0"/>
        <v>36</v>
      </c>
      <c r="K13" s="43">
        <f t="shared" si="1"/>
        <v>2.8799999999999999E-2</v>
      </c>
    </row>
    <row r="14" spans="1:11" ht="25.5">
      <c r="A14" s="14">
        <v>6</v>
      </c>
      <c r="B14" s="11" t="s">
        <v>43</v>
      </c>
      <c r="C14" s="69" t="s">
        <v>98</v>
      </c>
      <c r="D14" s="69"/>
      <c r="E14" s="14">
        <v>5</v>
      </c>
      <c r="F14" s="14" t="s">
        <v>11</v>
      </c>
      <c r="G14" s="6">
        <v>1250</v>
      </c>
      <c r="H14" s="6" t="s">
        <v>11</v>
      </c>
      <c r="I14" s="14">
        <v>235</v>
      </c>
      <c r="J14" s="14">
        <f t="shared" si="0"/>
        <v>1175</v>
      </c>
      <c r="K14" s="43">
        <f t="shared" si="1"/>
        <v>0.94</v>
      </c>
    </row>
    <row r="15" spans="1:11" ht="38.25">
      <c r="A15" s="14">
        <v>7</v>
      </c>
      <c r="B15" s="11" t="s">
        <v>44</v>
      </c>
      <c r="C15" s="69" t="s">
        <v>98</v>
      </c>
      <c r="D15" s="69"/>
      <c r="E15" s="14">
        <v>5</v>
      </c>
      <c r="F15" s="14" t="s">
        <v>11</v>
      </c>
      <c r="G15" s="6">
        <v>1250</v>
      </c>
      <c r="H15" s="6" t="s">
        <v>11</v>
      </c>
      <c r="I15" s="14">
        <v>12</v>
      </c>
      <c r="J15" s="14">
        <f t="shared" si="0"/>
        <v>60</v>
      </c>
      <c r="K15" s="43">
        <f t="shared" si="1"/>
        <v>4.8000000000000001E-2</v>
      </c>
    </row>
    <row r="16" spans="1:11" ht="25.5">
      <c r="A16" s="14">
        <v>8</v>
      </c>
      <c r="B16" s="11" t="s">
        <v>45</v>
      </c>
      <c r="C16" s="69" t="s">
        <v>98</v>
      </c>
      <c r="D16" s="69"/>
      <c r="E16" s="15">
        <v>1</v>
      </c>
      <c r="F16" s="14" t="s">
        <v>11</v>
      </c>
      <c r="G16" s="6">
        <v>1250</v>
      </c>
      <c r="H16" s="6" t="s">
        <v>11</v>
      </c>
      <c r="I16" s="14">
        <v>235</v>
      </c>
      <c r="J16" s="14">
        <f t="shared" si="0"/>
        <v>235</v>
      </c>
      <c r="K16" s="43">
        <f t="shared" si="1"/>
        <v>0.188</v>
      </c>
    </row>
    <row r="17" spans="1:11" ht="38.25">
      <c r="A17" s="14">
        <v>9</v>
      </c>
      <c r="B17" s="11" t="s">
        <v>46</v>
      </c>
      <c r="C17" s="69" t="s">
        <v>98</v>
      </c>
      <c r="D17" s="69"/>
      <c r="E17" s="14">
        <v>3</v>
      </c>
      <c r="F17" s="14" t="s">
        <v>11</v>
      </c>
      <c r="G17" s="6">
        <v>1250</v>
      </c>
      <c r="H17" s="6" t="s">
        <v>11</v>
      </c>
      <c r="I17" s="14">
        <v>235</v>
      </c>
      <c r="J17" s="14">
        <f t="shared" si="0"/>
        <v>705</v>
      </c>
      <c r="K17" s="43">
        <f t="shared" si="1"/>
        <v>0.56399999999999995</v>
      </c>
    </row>
    <row r="18" spans="1:11" ht="38.25">
      <c r="A18" s="14">
        <v>10</v>
      </c>
      <c r="B18" s="11" t="s">
        <v>47</v>
      </c>
      <c r="C18" s="69" t="s">
        <v>98</v>
      </c>
      <c r="D18" s="69"/>
      <c r="E18" s="14">
        <v>2</v>
      </c>
      <c r="F18" s="14" t="s">
        <v>11</v>
      </c>
      <c r="G18" s="6">
        <v>1250</v>
      </c>
      <c r="H18" s="6" t="s">
        <v>11</v>
      </c>
      <c r="I18" s="14">
        <v>100</v>
      </c>
      <c r="J18" s="14">
        <f t="shared" si="0"/>
        <v>200</v>
      </c>
      <c r="K18" s="43">
        <f t="shared" si="1"/>
        <v>0.16</v>
      </c>
    </row>
    <row r="19" spans="1:11" ht="38.25">
      <c r="A19" s="14">
        <v>11</v>
      </c>
      <c r="B19" s="11" t="s">
        <v>17</v>
      </c>
      <c r="C19" s="69" t="s">
        <v>97</v>
      </c>
      <c r="D19" s="69"/>
      <c r="E19" s="14">
        <v>2</v>
      </c>
      <c r="F19" s="14" t="s">
        <v>11</v>
      </c>
      <c r="G19" s="6">
        <v>1250</v>
      </c>
      <c r="H19" s="6" t="s">
        <v>11</v>
      </c>
      <c r="I19" s="14">
        <v>10</v>
      </c>
      <c r="J19" s="14">
        <f t="shared" si="0"/>
        <v>20</v>
      </c>
      <c r="K19" s="43">
        <f t="shared" si="1"/>
        <v>1.6E-2</v>
      </c>
    </row>
    <row r="20" spans="1:11" ht="25.5">
      <c r="A20" s="14">
        <v>12</v>
      </c>
      <c r="B20" s="11" t="s">
        <v>48</v>
      </c>
      <c r="C20" s="69" t="s">
        <v>95</v>
      </c>
      <c r="D20" s="69"/>
      <c r="E20" s="14">
        <v>2</v>
      </c>
      <c r="F20" s="14" t="s">
        <v>11</v>
      </c>
      <c r="G20" s="6">
        <v>1250</v>
      </c>
      <c r="H20" s="6" t="s">
        <v>11</v>
      </c>
      <c r="I20" s="14">
        <v>10</v>
      </c>
      <c r="J20" s="14">
        <f t="shared" si="0"/>
        <v>20</v>
      </c>
      <c r="K20" s="43">
        <f t="shared" si="1"/>
        <v>1.6E-2</v>
      </c>
    </row>
    <row r="21" spans="1:11">
      <c r="A21" s="44"/>
      <c r="B21" s="44"/>
      <c r="C21" s="44"/>
      <c r="D21" s="44"/>
      <c r="E21" s="44"/>
      <c r="F21" s="44"/>
      <c r="G21" s="44"/>
      <c r="H21" s="44"/>
      <c r="I21" s="44"/>
      <c r="J21" s="45"/>
      <c r="K21" s="43">
        <f>SUM(K9:K20)</f>
        <v>5.3087999999999997</v>
      </c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>
        <v>5</v>
      </c>
    </row>
    <row r="23" spans="1:11">
      <c r="A23" s="2"/>
      <c r="B23" s="2"/>
      <c r="C23" s="2"/>
      <c r="D23" s="2"/>
      <c r="E23" s="2"/>
      <c r="F23" s="2"/>
      <c r="G23" s="2"/>
      <c r="H23" s="2"/>
      <c r="I23" s="2" t="s">
        <v>101</v>
      </c>
      <c r="J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1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1">
      <c r="A28" s="2"/>
      <c r="B28" s="2"/>
      <c r="C28" s="2"/>
      <c r="D28" s="2"/>
      <c r="E28" s="2"/>
      <c r="F28" s="2"/>
      <c r="G28" s="2"/>
      <c r="H28" s="2"/>
      <c r="I28" s="2" t="s">
        <v>106</v>
      </c>
      <c r="J28" s="2"/>
    </row>
    <row r="29" spans="1:11">
      <c r="A29" s="2"/>
      <c r="B29" s="2"/>
      <c r="C29" s="2"/>
      <c r="D29" s="2"/>
      <c r="E29" s="2"/>
      <c r="F29" s="2"/>
      <c r="G29" s="2"/>
      <c r="H29" s="2"/>
      <c r="I29" s="2" t="s">
        <v>107</v>
      </c>
      <c r="J29" s="2"/>
    </row>
    <row r="30" spans="1:11">
      <c r="A30" s="2"/>
      <c r="B30" s="2"/>
      <c r="C30" s="2"/>
      <c r="D30" s="2"/>
      <c r="E30" s="2"/>
      <c r="F30" s="2"/>
      <c r="G30" s="2"/>
      <c r="H30" s="2"/>
      <c r="I30" s="2"/>
      <c r="J30" s="2"/>
    </row>
    <row r="33" spans="9:9" ht="15.75">
      <c r="I33" s="9"/>
    </row>
    <row r="34" spans="9:9" ht="15.75">
      <c r="I34" s="1"/>
    </row>
  </sheetData>
  <mergeCells count="17">
    <mergeCell ref="C14:D14"/>
    <mergeCell ref="C15:D15"/>
    <mergeCell ref="C20:D20"/>
    <mergeCell ref="C16:D16"/>
    <mergeCell ref="C17:D17"/>
    <mergeCell ref="C18:D18"/>
    <mergeCell ref="C19:D19"/>
    <mergeCell ref="C9:D9"/>
    <mergeCell ref="C10:D10"/>
    <mergeCell ref="C11:D11"/>
    <mergeCell ref="C12:D12"/>
    <mergeCell ref="C13:D13"/>
    <mergeCell ref="A1:J1"/>
    <mergeCell ref="A2:J2"/>
    <mergeCell ref="C8:D8"/>
    <mergeCell ref="E8:F8"/>
    <mergeCell ref="G8:H8"/>
  </mergeCells>
  <pageMargins left="0.7" right="0.7" top="0.75" bottom="0.75" header="0.3" footer="0.3"/>
  <pageSetup scale="9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7"/>
  <sheetViews>
    <sheetView zoomScale="120" zoomScaleNormal="120" workbookViewId="0">
      <selection activeCell="C5" sqref="C5:J5"/>
    </sheetView>
  </sheetViews>
  <sheetFormatPr defaultRowHeight="15"/>
  <cols>
    <col min="1" max="1" width="3.7109375" style="3" customWidth="1"/>
    <col min="2" max="2" width="28.42578125" style="3" customWidth="1"/>
    <col min="3" max="3" width="3" style="3" customWidth="1"/>
    <col min="4" max="4" width="7.42578125" style="3" customWidth="1"/>
    <col min="5" max="5" width="6.28515625" style="3" customWidth="1"/>
    <col min="6" max="6" width="7.7109375" style="3" customWidth="1"/>
    <col min="7" max="8" width="7.140625" style="3" customWidth="1"/>
    <col min="9" max="10" width="10.5703125" style="3" customWidth="1"/>
  </cols>
  <sheetData>
    <row r="1" spans="1:1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</row>
    <row r="3" spans="1:11">
      <c r="A3" s="2"/>
      <c r="B3" s="2"/>
      <c r="C3" s="2"/>
      <c r="D3" s="2"/>
      <c r="E3" s="4"/>
      <c r="F3" s="4"/>
      <c r="G3" s="4"/>
      <c r="H3" s="4"/>
      <c r="I3" s="4"/>
      <c r="J3" s="4"/>
    </row>
    <row r="4" spans="1:11">
      <c r="A4" s="2" t="s">
        <v>2</v>
      </c>
      <c r="B4" s="2"/>
      <c r="C4" s="2" t="s">
        <v>49</v>
      </c>
      <c r="D4" s="2"/>
      <c r="E4" s="4"/>
      <c r="F4" s="4"/>
      <c r="G4" s="4"/>
      <c r="H4" s="4"/>
      <c r="I4" s="4"/>
      <c r="J4" s="4"/>
    </row>
    <row r="5" spans="1:11">
      <c r="A5" s="2" t="s">
        <v>4</v>
      </c>
      <c r="B5" s="2"/>
      <c r="C5" s="2" t="s">
        <v>108</v>
      </c>
      <c r="D5" s="5"/>
      <c r="E5" s="4"/>
      <c r="F5" s="4"/>
      <c r="G5" s="4"/>
      <c r="H5" s="4"/>
      <c r="I5" s="4"/>
      <c r="J5" s="4"/>
    </row>
    <row r="6" spans="1:11" ht="39" customHeight="1">
      <c r="A6" s="13" t="s">
        <v>5</v>
      </c>
      <c r="B6" s="2"/>
      <c r="C6" s="65" t="s">
        <v>50</v>
      </c>
      <c r="D6" s="65"/>
      <c r="E6" s="65"/>
      <c r="F6" s="65"/>
      <c r="G6" s="65"/>
      <c r="H6" s="65"/>
      <c r="I6" s="65"/>
      <c r="J6" s="65"/>
    </row>
    <row r="7" spans="1:11">
      <c r="A7" s="2"/>
      <c r="B7" s="2"/>
      <c r="C7" s="2"/>
      <c r="D7" s="2"/>
      <c r="E7" s="4"/>
      <c r="F7" s="4"/>
      <c r="G7" s="4"/>
      <c r="H7" s="4"/>
      <c r="I7" s="4"/>
      <c r="J7" s="4"/>
    </row>
    <row r="8" spans="1:11" ht="51">
      <c r="A8" s="14" t="s">
        <v>6</v>
      </c>
      <c r="B8" s="14" t="s">
        <v>7</v>
      </c>
      <c r="C8" s="68" t="s">
        <v>12</v>
      </c>
      <c r="D8" s="68"/>
      <c r="E8" s="68" t="s">
        <v>8</v>
      </c>
      <c r="F8" s="68"/>
      <c r="G8" s="68" t="s">
        <v>9</v>
      </c>
      <c r="H8" s="68"/>
      <c r="I8" s="42" t="s">
        <v>13</v>
      </c>
      <c r="J8" s="42" t="s">
        <v>10</v>
      </c>
      <c r="K8" s="33" t="s">
        <v>105</v>
      </c>
    </row>
    <row r="9" spans="1:11" ht="38.25">
      <c r="A9" s="14">
        <v>1</v>
      </c>
      <c r="B9" s="11" t="s">
        <v>51</v>
      </c>
      <c r="C9" s="69" t="s">
        <v>99</v>
      </c>
      <c r="D9" s="69"/>
      <c r="E9" s="6">
        <v>2</v>
      </c>
      <c r="F9" s="14" t="s">
        <v>11</v>
      </c>
      <c r="G9" s="6">
        <v>1250</v>
      </c>
      <c r="H9" s="6" t="s">
        <v>11</v>
      </c>
      <c r="I9" s="14">
        <v>1056</v>
      </c>
      <c r="J9" s="14">
        <f>+I9*E9</f>
        <v>2112</v>
      </c>
      <c r="K9" s="43">
        <f>J9/G9</f>
        <v>1.6896</v>
      </c>
    </row>
    <row r="10" spans="1:11" ht="50.25" customHeight="1">
      <c r="A10" s="14">
        <v>2</v>
      </c>
      <c r="B10" s="12" t="s">
        <v>52</v>
      </c>
      <c r="C10" s="69" t="s">
        <v>98</v>
      </c>
      <c r="D10" s="69"/>
      <c r="E10" s="6">
        <v>3</v>
      </c>
      <c r="F10" s="14" t="s">
        <v>11</v>
      </c>
      <c r="G10" s="6">
        <v>1250</v>
      </c>
      <c r="H10" s="6" t="s">
        <v>11</v>
      </c>
      <c r="I10" s="14">
        <v>1056</v>
      </c>
      <c r="J10" s="14">
        <f t="shared" ref="J10:J13" si="0">+I10*E10</f>
        <v>3168</v>
      </c>
      <c r="K10" s="43">
        <f t="shared" ref="K10:K13" si="1">J10/G10</f>
        <v>2.5344000000000002</v>
      </c>
    </row>
    <row r="11" spans="1:11" ht="56.25" customHeight="1">
      <c r="A11" s="14">
        <v>3</v>
      </c>
      <c r="B11" s="12" t="s">
        <v>53</v>
      </c>
      <c r="C11" s="69" t="s">
        <v>99</v>
      </c>
      <c r="D11" s="69"/>
      <c r="E11" s="15">
        <v>1</v>
      </c>
      <c r="F11" s="14" t="s">
        <v>11</v>
      </c>
      <c r="G11" s="6">
        <v>1250</v>
      </c>
      <c r="H11" s="6" t="s">
        <v>11</v>
      </c>
      <c r="I11" s="14">
        <v>1320</v>
      </c>
      <c r="J11" s="14">
        <f t="shared" si="0"/>
        <v>1320</v>
      </c>
      <c r="K11" s="43">
        <f t="shared" si="1"/>
        <v>1.056</v>
      </c>
    </row>
    <row r="12" spans="1:11" ht="39">
      <c r="A12" s="14">
        <v>4</v>
      </c>
      <c r="B12" s="12" t="s">
        <v>54</v>
      </c>
      <c r="C12" s="69" t="s">
        <v>97</v>
      </c>
      <c r="D12" s="69"/>
      <c r="E12" s="15">
        <v>1</v>
      </c>
      <c r="F12" s="14" t="s">
        <v>11</v>
      </c>
      <c r="G12" s="6">
        <v>1250</v>
      </c>
      <c r="H12" s="6" t="s">
        <v>11</v>
      </c>
      <c r="I12" s="14">
        <v>264</v>
      </c>
      <c r="J12" s="14">
        <f t="shared" si="0"/>
        <v>264</v>
      </c>
      <c r="K12" s="43">
        <f t="shared" si="1"/>
        <v>0.2112</v>
      </c>
    </row>
    <row r="13" spans="1:11" ht="25.5">
      <c r="A13" s="14">
        <v>5</v>
      </c>
      <c r="B13" s="11" t="s">
        <v>15</v>
      </c>
      <c r="C13" s="69" t="s">
        <v>98</v>
      </c>
      <c r="D13" s="69"/>
      <c r="E13" s="14">
        <v>2</v>
      </c>
      <c r="F13" s="14" t="s">
        <v>11</v>
      </c>
      <c r="G13" s="6">
        <v>1250</v>
      </c>
      <c r="H13" s="6" t="s">
        <v>11</v>
      </c>
      <c r="I13" s="14">
        <v>12</v>
      </c>
      <c r="J13" s="14">
        <f t="shared" si="0"/>
        <v>24</v>
      </c>
      <c r="K13" s="43">
        <f t="shared" si="1"/>
        <v>1.9199999999999998E-2</v>
      </c>
    </row>
    <row r="14" spans="1:11">
      <c r="A14" s="44"/>
      <c r="B14" s="44"/>
      <c r="C14" s="44"/>
      <c r="D14" s="44"/>
      <c r="E14" s="44"/>
      <c r="F14" s="44"/>
      <c r="G14" s="44"/>
      <c r="H14" s="44"/>
      <c r="I14" s="44"/>
      <c r="J14" s="45">
        <f>SUM(J9:J13)</f>
        <v>6888</v>
      </c>
      <c r="K14" s="43">
        <f>SUM(K9:K13)</f>
        <v>5.5103999999999997</v>
      </c>
    </row>
    <row r="15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>
        <v>5</v>
      </c>
    </row>
    <row r="16" spans="1:11">
      <c r="A16" s="2"/>
      <c r="B16" s="2"/>
      <c r="C16" s="2"/>
      <c r="D16" s="2"/>
      <c r="E16" s="2"/>
      <c r="F16" s="2"/>
      <c r="G16" s="2"/>
      <c r="H16" s="2"/>
      <c r="I16" s="2" t="s">
        <v>101</v>
      </c>
      <c r="J16" s="2"/>
    </row>
    <row r="17" spans="1:10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>
      <c r="A21" s="2"/>
      <c r="B21" s="2"/>
      <c r="C21" s="2"/>
      <c r="D21" s="2"/>
      <c r="E21" s="2"/>
      <c r="F21" s="2"/>
      <c r="G21" s="2"/>
      <c r="H21" s="2"/>
      <c r="I21" s="2" t="s">
        <v>106</v>
      </c>
      <c r="J21" s="2"/>
    </row>
    <row r="22" spans="1:10">
      <c r="A22" s="2"/>
      <c r="B22" s="2"/>
      <c r="C22" s="2"/>
      <c r="D22" s="2"/>
      <c r="E22" s="2"/>
      <c r="F22" s="2"/>
      <c r="G22" s="2"/>
      <c r="H22" s="2"/>
      <c r="I22" s="2" t="s">
        <v>107</v>
      </c>
      <c r="J22" s="2"/>
    </row>
    <row r="23" spans="1:10">
      <c r="A23" s="2"/>
      <c r="B23" s="2"/>
      <c r="C23" s="2"/>
      <c r="D23" s="2"/>
      <c r="E23" s="2"/>
      <c r="F23" s="2"/>
      <c r="G23" s="2"/>
      <c r="H23" s="2"/>
      <c r="I23" s="2"/>
      <c r="J23" s="2"/>
    </row>
    <row r="26" spans="1:10" ht="15.75">
      <c r="I26" s="9"/>
    </row>
    <row r="27" spans="1:10" ht="15.75">
      <c r="I27" s="1"/>
    </row>
  </sheetData>
  <mergeCells count="11">
    <mergeCell ref="A1:J1"/>
    <mergeCell ref="A2:J2"/>
    <mergeCell ref="C8:D8"/>
    <mergeCell ref="E8:F8"/>
    <mergeCell ref="G8:H8"/>
    <mergeCell ref="C6:J6"/>
    <mergeCell ref="C10:D10"/>
    <mergeCell ref="C11:D11"/>
    <mergeCell ref="C12:D12"/>
    <mergeCell ref="C13:D13"/>
    <mergeCell ref="C9:D9"/>
  </mergeCells>
  <pageMargins left="0.7" right="0.7" top="0.75" bottom="0.75" header="0.3" footer="0.3"/>
  <pageSetup scale="90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8"/>
  <sheetViews>
    <sheetView zoomScale="145" zoomScaleNormal="145" workbookViewId="0">
      <selection activeCell="C5" sqref="C5:J5"/>
    </sheetView>
  </sheetViews>
  <sheetFormatPr defaultRowHeight="15"/>
  <cols>
    <col min="1" max="1" width="3.7109375" style="3" customWidth="1"/>
    <col min="2" max="2" width="28.42578125" style="3" customWidth="1"/>
    <col min="3" max="3" width="3" style="3" customWidth="1"/>
    <col min="4" max="4" width="5" style="3" customWidth="1"/>
    <col min="5" max="5" width="6.28515625" style="3" customWidth="1"/>
    <col min="6" max="6" width="7.7109375" style="3" customWidth="1"/>
    <col min="7" max="7" width="7.28515625" style="3" customWidth="1"/>
    <col min="8" max="8" width="6.42578125" style="3" customWidth="1"/>
    <col min="9" max="10" width="12.140625" style="3" customWidth="1"/>
  </cols>
  <sheetData>
    <row r="1" spans="1:1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</row>
    <row r="3" spans="1:11">
      <c r="A3" s="2"/>
      <c r="B3" s="2"/>
      <c r="C3" s="2"/>
      <c r="D3" s="2"/>
      <c r="E3" s="4"/>
      <c r="F3" s="4"/>
      <c r="G3" s="4"/>
      <c r="H3" s="4"/>
      <c r="I3" s="4"/>
      <c r="J3" s="4"/>
    </row>
    <row r="4" spans="1:11">
      <c r="A4" s="2" t="s">
        <v>2</v>
      </c>
      <c r="B4" s="2"/>
      <c r="C4" s="2" t="s">
        <v>55</v>
      </c>
      <c r="D4" s="2"/>
      <c r="E4" s="4"/>
      <c r="F4" s="4"/>
      <c r="G4" s="4"/>
      <c r="H4" s="4"/>
      <c r="I4" s="4"/>
      <c r="J4" s="4"/>
    </row>
    <row r="5" spans="1:11">
      <c r="A5" s="2" t="s">
        <v>4</v>
      </c>
      <c r="B5" s="2"/>
      <c r="C5" s="2" t="s">
        <v>108</v>
      </c>
      <c r="D5" s="5"/>
      <c r="E5" s="4"/>
      <c r="F5" s="4"/>
      <c r="G5" s="4"/>
      <c r="H5" s="4"/>
      <c r="I5" s="4"/>
      <c r="J5" s="4"/>
    </row>
    <row r="6" spans="1:11">
      <c r="A6" s="13" t="s">
        <v>5</v>
      </c>
      <c r="B6" s="2"/>
      <c r="C6" s="65" t="s">
        <v>56</v>
      </c>
      <c r="D6" s="65"/>
      <c r="E6" s="65"/>
      <c r="F6" s="65"/>
      <c r="G6" s="65"/>
      <c r="H6" s="65"/>
      <c r="I6" s="65"/>
      <c r="J6" s="65"/>
    </row>
    <row r="7" spans="1:11" ht="15.75" thickBot="1">
      <c r="A7" s="2"/>
      <c r="B7" s="2"/>
      <c r="C7" s="2"/>
      <c r="D7" s="2"/>
      <c r="E7" s="4"/>
      <c r="F7" s="4"/>
      <c r="G7" s="4"/>
      <c r="H7" s="4"/>
      <c r="I7" s="4"/>
      <c r="J7" s="4"/>
    </row>
    <row r="8" spans="1:11" ht="51">
      <c r="A8" s="16" t="s">
        <v>6</v>
      </c>
      <c r="B8" s="17" t="s">
        <v>7</v>
      </c>
      <c r="C8" s="60" t="s">
        <v>12</v>
      </c>
      <c r="D8" s="61"/>
      <c r="E8" s="62" t="s">
        <v>8</v>
      </c>
      <c r="F8" s="62"/>
      <c r="G8" s="62" t="s">
        <v>9</v>
      </c>
      <c r="H8" s="62"/>
      <c r="I8" s="19" t="s">
        <v>13</v>
      </c>
      <c r="J8" s="18" t="s">
        <v>10</v>
      </c>
      <c r="K8" s="33" t="s">
        <v>105</v>
      </c>
    </row>
    <row r="9" spans="1:11" ht="46.5" customHeight="1">
      <c r="A9" s="21">
        <v>1</v>
      </c>
      <c r="B9" s="11" t="s">
        <v>57</v>
      </c>
      <c r="C9" s="66" t="s">
        <v>95</v>
      </c>
      <c r="D9" s="67"/>
      <c r="E9" s="6">
        <v>0.5</v>
      </c>
      <c r="F9" s="14" t="s">
        <v>11</v>
      </c>
      <c r="G9" s="7">
        <v>1250</v>
      </c>
      <c r="H9" s="8" t="s">
        <v>11</v>
      </c>
      <c r="I9" s="14">
        <v>300</v>
      </c>
      <c r="J9" s="31">
        <f>+I9*E9</f>
        <v>150</v>
      </c>
      <c r="K9" s="43">
        <f>J9/G9</f>
        <v>0.12</v>
      </c>
    </row>
    <row r="10" spans="1:11" ht="33" customHeight="1">
      <c r="A10" s="21">
        <v>2</v>
      </c>
      <c r="B10" s="12" t="s">
        <v>58</v>
      </c>
      <c r="C10" s="66" t="s">
        <v>95</v>
      </c>
      <c r="D10" s="67"/>
      <c r="E10" s="6">
        <v>0.5</v>
      </c>
      <c r="F10" s="14" t="s">
        <v>11</v>
      </c>
      <c r="G10" s="7">
        <v>1250</v>
      </c>
      <c r="H10" s="8" t="s">
        <v>11</v>
      </c>
      <c r="I10" s="14">
        <v>300</v>
      </c>
      <c r="J10" s="31">
        <f t="shared" ref="J10:J14" si="0">+I10*E10</f>
        <v>150</v>
      </c>
      <c r="K10" s="43">
        <f t="shared" ref="K10:K14" si="1">J10/G10</f>
        <v>0.12</v>
      </c>
    </row>
    <row r="11" spans="1:11" ht="46.5" customHeight="1">
      <c r="A11" s="21">
        <v>3</v>
      </c>
      <c r="B11" s="12" t="s">
        <v>59</v>
      </c>
      <c r="C11" s="66" t="s">
        <v>95</v>
      </c>
      <c r="D11" s="67"/>
      <c r="E11" s="6">
        <v>2</v>
      </c>
      <c r="F11" s="14" t="s">
        <v>11</v>
      </c>
      <c r="G11" s="7">
        <v>1250</v>
      </c>
      <c r="H11" s="8" t="s">
        <v>11</v>
      </c>
      <c r="I11" s="14">
        <v>792</v>
      </c>
      <c r="J11" s="31">
        <f t="shared" si="0"/>
        <v>1584</v>
      </c>
      <c r="K11" s="43">
        <f t="shared" si="1"/>
        <v>1.2672000000000001</v>
      </c>
    </row>
    <row r="12" spans="1:11" ht="45.75" customHeight="1">
      <c r="A12" s="21">
        <v>4</v>
      </c>
      <c r="B12" s="12" t="s">
        <v>60</v>
      </c>
      <c r="C12" s="66" t="s">
        <v>95</v>
      </c>
      <c r="D12" s="67"/>
      <c r="E12" s="14">
        <v>1</v>
      </c>
      <c r="F12" s="14" t="s">
        <v>11</v>
      </c>
      <c r="G12" s="7">
        <v>1251</v>
      </c>
      <c r="H12" s="8" t="s">
        <v>11</v>
      </c>
      <c r="I12" s="14">
        <v>12</v>
      </c>
      <c r="J12" s="31">
        <f t="shared" ref="J12:J13" si="2">+I12*E12</f>
        <v>12</v>
      </c>
      <c r="K12" s="43">
        <f t="shared" si="1"/>
        <v>9.5923261390887284E-3</v>
      </c>
    </row>
    <row r="13" spans="1:11" ht="51" customHeight="1">
      <c r="A13" s="21">
        <v>5</v>
      </c>
      <c r="B13" s="30" t="s">
        <v>35</v>
      </c>
      <c r="C13" s="66" t="s">
        <v>97</v>
      </c>
      <c r="D13" s="67"/>
      <c r="E13" s="15">
        <v>1</v>
      </c>
      <c r="F13" s="14" t="s">
        <v>11</v>
      </c>
      <c r="G13" s="7">
        <v>1252</v>
      </c>
      <c r="H13" s="8" t="s">
        <v>11</v>
      </c>
      <c r="I13" s="14">
        <v>12</v>
      </c>
      <c r="J13" s="31">
        <f t="shared" si="2"/>
        <v>12</v>
      </c>
      <c r="K13" s="43">
        <f t="shared" si="1"/>
        <v>9.5846645367412137E-3</v>
      </c>
    </row>
    <row r="14" spans="1:11" ht="26.25" thickBot="1">
      <c r="A14" s="23">
        <v>6</v>
      </c>
      <c r="B14" s="24" t="s">
        <v>36</v>
      </c>
      <c r="C14" s="63" t="s">
        <v>95</v>
      </c>
      <c r="D14" s="64"/>
      <c r="E14" s="25">
        <v>3</v>
      </c>
      <c r="F14" s="25" t="s">
        <v>11</v>
      </c>
      <c r="G14" s="26">
        <v>1250</v>
      </c>
      <c r="H14" s="27" t="s">
        <v>11</v>
      </c>
      <c r="I14" s="25">
        <v>192</v>
      </c>
      <c r="J14" s="32">
        <f t="shared" si="0"/>
        <v>576</v>
      </c>
      <c r="K14" s="43">
        <f t="shared" si="1"/>
        <v>0.46079999999999999</v>
      </c>
    </row>
    <row r="15" spans="1:11">
      <c r="A15" s="2"/>
      <c r="B15" s="2"/>
      <c r="C15" s="2"/>
      <c r="D15" s="2"/>
      <c r="E15" s="2"/>
      <c r="F15" s="2"/>
      <c r="G15" s="2"/>
      <c r="H15" s="2"/>
      <c r="I15" s="2"/>
      <c r="J15" s="39">
        <f>SUM(J9:J14)</f>
        <v>2484</v>
      </c>
      <c r="K15" s="43">
        <f>SUM(K9:K14)</f>
        <v>1.9871769906758301</v>
      </c>
    </row>
    <row r="16" spans="1:11">
      <c r="A16" s="2"/>
      <c r="B16" s="2"/>
      <c r="C16" s="2"/>
      <c r="D16" s="2"/>
      <c r="E16" s="2"/>
      <c r="F16" s="2"/>
      <c r="G16" s="2"/>
      <c r="H16" s="2"/>
      <c r="I16" s="2"/>
      <c r="J16" s="2"/>
      <c r="K16" s="43">
        <v>2</v>
      </c>
    </row>
    <row r="17" spans="1:10">
      <c r="A17" s="2"/>
      <c r="B17" s="2"/>
      <c r="C17" s="2"/>
      <c r="D17" s="2"/>
      <c r="E17" s="2"/>
      <c r="F17" s="2"/>
      <c r="G17" s="2"/>
      <c r="H17" s="2"/>
      <c r="I17" s="2" t="s">
        <v>101</v>
      </c>
      <c r="J17" s="2"/>
    </row>
    <row r="18" spans="1:10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>
      <c r="A22" s="2"/>
      <c r="B22" s="2"/>
      <c r="C22" s="2"/>
      <c r="D22" s="2"/>
      <c r="E22" s="2"/>
      <c r="F22" s="2"/>
      <c r="G22" s="2"/>
      <c r="H22" s="2"/>
      <c r="I22" s="2" t="s">
        <v>106</v>
      </c>
      <c r="J22" s="2"/>
    </row>
    <row r="23" spans="1:10">
      <c r="A23" s="2"/>
      <c r="B23" s="2"/>
      <c r="C23" s="2"/>
      <c r="D23" s="2"/>
      <c r="E23" s="2"/>
      <c r="F23" s="2"/>
      <c r="G23" s="2"/>
      <c r="H23" s="2"/>
      <c r="I23" s="2" t="s">
        <v>107</v>
      </c>
      <c r="J23" s="2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  <row r="27" spans="1:10" ht="15.75">
      <c r="I27" s="9"/>
    </row>
    <row r="28" spans="1:10" ht="15.75">
      <c r="I28" s="1"/>
    </row>
  </sheetData>
  <mergeCells count="12">
    <mergeCell ref="C14:D14"/>
    <mergeCell ref="C13:D13"/>
    <mergeCell ref="A1:J1"/>
    <mergeCell ref="A2:J2"/>
    <mergeCell ref="C6:J6"/>
    <mergeCell ref="G8:H8"/>
    <mergeCell ref="C9:D9"/>
    <mergeCell ref="C10:D10"/>
    <mergeCell ref="C11:D11"/>
    <mergeCell ref="C8:D8"/>
    <mergeCell ref="E8:F8"/>
    <mergeCell ref="C12:D12"/>
  </mergeCells>
  <pageMargins left="0.7" right="0.7" top="0.75" bottom="0.75" header="0.3" footer="0.3"/>
  <pageSetup scale="9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3"/>
  <sheetViews>
    <sheetView zoomScale="120" zoomScaleNormal="120" workbookViewId="0">
      <selection activeCell="C5" sqref="C5:J5"/>
    </sheetView>
  </sheetViews>
  <sheetFormatPr defaultRowHeight="15"/>
  <cols>
    <col min="1" max="1" width="3.7109375" style="3" customWidth="1"/>
    <col min="2" max="2" width="28.42578125" style="3" customWidth="1"/>
    <col min="3" max="3" width="3" style="3" customWidth="1"/>
    <col min="4" max="5" width="6.85546875" style="3" customWidth="1"/>
    <col min="6" max="6" width="7.7109375" style="3" customWidth="1"/>
    <col min="7" max="8" width="7.42578125" style="3" customWidth="1"/>
    <col min="9" max="10" width="10" style="3" customWidth="1"/>
  </cols>
  <sheetData>
    <row r="1" spans="1:1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</row>
    <row r="3" spans="1:11">
      <c r="A3" s="2"/>
      <c r="B3" s="2"/>
      <c r="C3" s="2"/>
      <c r="D3" s="2"/>
      <c r="E3" s="4"/>
      <c r="F3" s="4"/>
      <c r="G3" s="4"/>
      <c r="H3" s="4"/>
      <c r="I3" s="4"/>
      <c r="J3" s="4"/>
    </row>
    <row r="4" spans="1:11">
      <c r="A4" s="2" t="s">
        <v>2</v>
      </c>
      <c r="B4" s="2"/>
      <c r="C4" s="2" t="s">
        <v>61</v>
      </c>
      <c r="D4" s="2"/>
      <c r="E4" s="4"/>
      <c r="F4" s="4"/>
      <c r="G4" s="4"/>
      <c r="H4" s="4"/>
      <c r="I4" s="4"/>
      <c r="J4" s="4"/>
    </row>
    <row r="5" spans="1:11">
      <c r="A5" s="2" t="s">
        <v>4</v>
      </c>
      <c r="B5" s="2"/>
      <c r="C5" s="2" t="s">
        <v>108</v>
      </c>
      <c r="D5" s="5"/>
      <c r="E5" s="4"/>
      <c r="F5" s="4"/>
      <c r="G5" s="4"/>
      <c r="H5" s="4"/>
      <c r="I5" s="4"/>
      <c r="J5" s="4"/>
    </row>
    <row r="6" spans="1:11" ht="28.5" customHeight="1">
      <c r="A6" s="2" t="s">
        <v>5</v>
      </c>
      <c r="B6" s="2"/>
      <c r="C6" s="65" t="s">
        <v>62</v>
      </c>
      <c r="D6" s="65"/>
      <c r="E6" s="65"/>
      <c r="F6" s="65"/>
      <c r="G6" s="65"/>
      <c r="H6" s="65"/>
      <c r="I6" s="65"/>
      <c r="J6" s="65"/>
    </row>
    <row r="7" spans="1:11" ht="15.75" thickBot="1">
      <c r="A7" s="2"/>
      <c r="B7" s="2"/>
      <c r="C7" s="2"/>
      <c r="D7" s="2"/>
      <c r="E7" s="4"/>
      <c r="F7" s="4"/>
      <c r="G7" s="4"/>
      <c r="H7" s="4"/>
      <c r="I7" s="4"/>
      <c r="J7" s="4"/>
    </row>
    <row r="8" spans="1:11" ht="51">
      <c r="A8" s="16" t="s">
        <v>6</v>
      </c>
      <c r="B8" s="17" t="s">
        <v>7</v>
      </c>
      <c r="C8" s="60" t="s">
        <v>12</v>
      </c>
      <c r="D8" s="61"/>
      <c r="E8" s="62" t="s">
        <v>8</v>
      </c>
      <c r="F8" s="62"/>
      <c r="G8" s="62" t="s">
        <v>9</v>
      </c>
      <c r="H8" s="62"/>
      <c r="I8" s="19" t="s">
        <v>13</v>
      </c>
      <c r="J8" s="18" t="s">
        <v>10</v>
      </c>
      <c r="K8" s="33" t="s">
        <v>105</v>
      </c>
    </row>
    <row r="9" spans="1:11" ht="25.5">
      <c r="A9" s="21">
        <v>1</v>
      </c>
      <c r="B9" s="11" t="s">
        <v>63</v>
      </c>
      <c r="C9" s="66" t="s">
        <v>95</v>
      </c>
      <c r="D9" s="67"/>
      <c r="E9" s="6">
        <v>1</v>
      </c>
      <c r="F9" s="14" t="s">
        <v>11</v>
      </c>
      <c r="G9" s="7">
        <v>1250</v>
      </c>
      <c r="H9" s="8" t="s">
        <v>11</v>
      </c>
      <c r="I9" s="14">
        <v>200</v>
      </c>
      <c r="J9" s="31">
        <f>+I9*E9</f>
        <v>200</v>
      </c>
      <c r="K9" s="43">
        <f>J9/G9</f>
        <v>0.16</v>
      </c>
    </row>
    <row r="10" spans="1:11" ht="26.25">
      <c r="A10" s="21">
        <v>2</v>
      </c>
      <c r="B10" s="12" t="s">
        <v>64</v>
      </c>
      <c r="C10" s="66" t="s">
        <v>95</v>
      </c>
      <c r="D10" s="67"/>
      <c r="E10" s="6">
        <v>1</v>
      </c>
      <c r="F10" s="14" t="s">
        <v>11</v>
      </c>
      <c r="G10" s="7">
        <v>1250</v>
      </c>
      <c r="H10" s="8" t="s">
        <v>11</v>
      </c>
      <c r="I10" s="14">
        <v>200</v>
      </c>
      <c r="J10" s="31">
        <f t="shared" ref="J10:J19" si="0">+I10*E10</f>
        <v>200</v>
      </c>
      <c r="K10" s="43">
        <f t="shared" ref="K10:K19" si="1">J10/G10</f>
        <v>0.16</v>
      </c>
    </row>
    <row r="11" spans="1:11" ht="26.25">
      <c r="A11" s="21">
        <v>3</v>
      </c>
      <c r="B11" s="12" t="s">
        <v>65</v>
      </c>
      <c r="C11" s="66" t="s">
        <v>95</v>
      </c>
      <c r="D11" s="67"/>
      <c r="E11" s="6">
        <v>2</v>
      </c>
      <c r="F11" s="14" t="s">
        <v>11</v>
      </c>
      <c r="G11" s="7">
        <v>1250</v>
      </c>
      <c r="H11" s="8" t="s">
        <v>11</v>
      </c>
      <c r="I11" s="14">
        <v>200</v>
      </c>
      <c r="J11" s="31">
        <f t="shared" si="0"/>
        <v>400</v>
      </c>
      <c r="K11" s="43">
        <f t="shared" si="1"/>
        <v>0.32</v>
      </c>
    </row>
    <row r="12" spans="1:11" ht="26.25">
      <c r="A12" s="21">
        <v>4</v>
      </c>
      <c r="B12" s="29" t="s">
        <v>66</v>
      </c>
      <c r="C12" s="66" t="s">
        <v>95</v>
      </c>
      <c r="D12" s="67"/>
      <c r="E12" s="6">
        <v>1</v>
      </c>
      <c r="F12" s="14" t="s">
        <v>11</v>
      </c>
      <c r="G12" s="7">
        <v>1250</v>
      </c>
      <c r="H12" s="8" t="s">
        <v>11</v>
      </c>
      <c r="I12" s="14">
        <v>200</v>
      </c>
      <c r="J12" s="31">
        <f t="shared" si="0"/>
        <v>200</v>
      </c>
      <c r="K12" s="43">
        <f t="shared" si="1"/>
        <v>0.16</v>
      </c>
    </row>
    <row r="13" spans="1:11" ht="38.25">
      <c r="A13" s="21">
        <v>5</v>
      </c>
      <c r="B13" s="11" t="s">
        <v>67</v>
      </c>
      <c r="C13" s="66" t="s">
        <v>95</v>
      </c>
      <c r="D13" s="67"/>
      <c r="E13" s="6">
        <v>1</v>
      </c>
      <c r="F13" s="14" t="s">
        <v>11</v>
      </c>
      <c r="G13" s="7">
        <v>1250</v>
      </c>
      <c r="H13" s="8" t="s">
        <v>11</v>
      </c>
      <c r="I13" s="14">
        <v>100</v>
      </c>
      <c r="J13" s="31">
        <f t="shared" si="0"/>
        <v>100</v>
      </c>
      <c r="K13" s="43">
        <f t="shared" si="1"/>
        <v>0.08</v>
      </c>
    </row>
    <row r="14" spans="1:11" ht="38.25">
      <c r="A14" s="21">
        <v>6</v>
      </c>
      <c r="B14" s="11" t="s">
        <v>68</v>
      </c>
      <c r="C14" s="66" t="s">
        <v>95</v>
      </c>
      <c r="D14" s="67"/>
      <c r="E14" s="6">
        <v>6</v>
      </c>
      <c r="F14" s="14" t="s">
        <v>11</v>
      </c>
      <c r="G14" s="7">
        <v>1250</v>
      </c>
      <c r="H14" s="8" t="s">
        <v>11</v>
      </c>
      <c r="I14" s="14">
        <v>200</v>
      </c>
      <c r="J14" s="31">
        <f t="shared" si="0"/>
        <v>1200</v>
      </c>
      <c r="K14" s="43">
        <f t="shared" si="1"/>
        <v>0.96</v>
      </c>
    </row>
    <row r="15" spans="1:11" ht="25.5">
      <c r="A15" s="21">
        <v>7</v>
      </c>
      <c r="B15" s="11" t="s">
        <v>69</v>
      </c>
      <c r="C15" s="66" t="s">
        <v>95</v>
      </c>
      <c r="D15" s="67"/>
      <c r="E15" s="6">
        <v>4</v>
      </c>
      <c r="F15" s="14" t="s">
        <v>11</v>
      </c>
      <c r="G15" s="7">
        <v>1250</v>
      </c>
      <c r="H15" s="8" t="s">
        <v>11</v>
      </c>
      <c r="I15" s="14">
        <v>200</v>
      </c>
      <c r="J15" s="31">
        <f t="shared" si="0"/>
        <v>800</v>
      </c>
      <c r="K15" s="43">
        <f t="shared" si="1"/>
        <v>0.64</v>
      </c>
    </row>
    <row r="16" spans="1:11" ht="25.5">
      <c r="A16" s="21">
        <v>8</v>
      </c>
      <c r="B16" s="11" t="s">
        <v>70</v>
      </c>
      <c r="C16" s="66" t="s">
        <v>95</v>
      </c>
      <c r="D16" s="67"/>
      <c r="E16" s="6">
        <v>2</v>
      </c>
      <c r="F16" s="14" t="s">
        <v>11</v>
      </c>
      <c r="G16" s="7">
        <v>1250</v>
      </c>
      <c r="H16" s="8" t="s">
        <v>11</v>
      </c>
      <c r="I16" s="14">
        <v>8</v>
      </c>
      <c r="J16" s="31">
        <f t="shared" si="0"/>
        <v>16</v>
      </c>
      <c r="K16" s="43">
        <f t="shared" si="1"/>
        <v>1.2800000000000001E-2</v>
      </c>
    </row>
    <row r="17" spans="1:11" ht="25.5">
      <c r="A17" s="21">
        <v>9</v>
      </c>
      <c r="B17" s="11" t="s">
        <v>71</v>
      </c>
      <c r="C17" s="66" t="s">
        <v>99</v>
      </c>
      <c r="D17" s="67"/>
      <c r="E17" s="46">
        <v>1</v>
      </c>
      <c r="F17" s="14" t="s">
        <v>11</v>
      </c>
      <c r="G17" s="7">
        <v>1250</v>
      </c>
      <c r="H17" s="8" t="s">
        <v>11</v>
      </c>
      <c r="I17" s="14">
        <v>12</v>
      </c>
      <c r="J17" s="31">
        <f t="shared" si="0"/>
        <v>12</v>
      </c>
      <c r="K17" s="43">
        <f t="shared" si="1"/>
        <v>9.5999999999999992E-3</v>
      </c>
    </row>
    <row r="18" spans="1:11" ht="38.25">
      <c r="A18" s="21">
        <v>10</v>
      </c>
      <c r="B18" s="11" t="s">
        <v>72</v>
      </c>
      <c r="C18" s="66" t="s">
        <v>97</v>
      </c>
      <c r="D18" s="67"/>
      <c r="E18" s="15">
        <v>0.5</v>
      </c>
      <c r="F18" s="14" t="s">
        <v>11</v>
      </c>
      <c r="G18" s="7">
        <v>1250</v>
      </c>
      <c r="H18" s="8" t="s">
        <v>11</v>
      </c>
      <c r="I18" s="14">
        <v>8</v>
      </c>
      <c r="J18" s="31">
        <f t="shared" si="0"/>
        <v>4</v>
      </c>
      <c r="K18" s="43">
        <f t="shared" si="1"/>
        <v>3.2000000000000002E-3</v>
      </c>
    </row>
    <row r="19" spans="1:11" ht="39" thickBot="1">
      <c r="A19" s="23">
        <v>11</v>
      </c>
      <c r="B19" s="24" t="s">
        <v>73</v>
      </c>
      <c r="C19" s="63" t="s">
        <v>95</v>
      </c>
      <c r="D19" s="64"/>
      <c r="E19" s="25">
        <v>2</v>
      </c>
      <c r="F19" s="25" t="s">
        <v>11</v>
      </c>
      <c r="G19" s="26">
        <v>1250</v>
      </c>
      <c r="H19" s="27" t="s">
        <v>11</v>
      </c>
      <c r="I19" s="25">
        <v>8</v>
      </c>
      <c r="J19" s="32">
        <f t="shared" si="0"/>
        <v>16</v>
      </c>
      <c r="K19" s="43">
        <f t="shared" si="1"/>
        <v>1.2800000000000001E-2</v>
      </c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39"/>
      <c r="K20" s="43">
        <f>SUM(K9:K19)</f>
        <v>2.5183999999999997</v>
      </c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39"/>
      <c r="K21">
        <v>2</v>
      </c>
    </row>
    <row r="22" spans="1:11">
      <c r="A22" s="2"/>
      <c r="B22" s="2"/>
      <c r="C22" s="2"/>
      <c r="D22" s="2"/>
      <c r="E22" s="2"/>
      <c r="F22" s="2"/>
      <c r="G22" s="2"/>
      <c r="H22" s="2"/>
      <c r="I22" s="2" t="s">
        <v>101</v>
      </c>
      <c r="J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1">
      <c r="A27" s="2"/>
      <c r="B27" s="2"/>
      <c r="C27" s="2"/>
      <c r="D27" s="2"/>
      <c r="E27" s="2"/>
      <c r="F27" s="2"/>
      <c r="G27" s="2"/>
      <c r="H27" s="2"/>
      <c r="I27" s="2" t="s">
        <v>106</v>
      </c>
      <c r="J27" s="2"/>
    </row>
    <row r="28" spans="1:11">
      <c r="A28" s="2"/>
      <c r="B28" s="2"/>
      <c r="C28" s="2"/>
      <c r="D28" s="2"/>
      <c r="E28" s="2"/>
      <c r="F28" s="2"/>
      <c r="G28" s="2"/>
      <c r="H28" s="2"/>
      <c r="I28" s="2" t="s">
        <v>107</v>
      </c>
      <c r="J28" s="2"/>
    </row>
    <row r="29" spans="1:11">
      <c r="A29" s="2"/>
      <c r="B29" s="2"/>
      <c r="C29" s="2"/>
      <c r="D29" s="2"/>
      <c r="E29" s="2"/>
      <c r="F29" s="2"/>
      <c r="G29" s="2"/>
      <c r="H29" s="2"/>
      <c r="I29" s="2"/>
      <c r="J29" s="2"/>
    </row>
    <row r="32" spans="1:11" ht="15.75">
      <c r="I32" s="9"/>
    </row>
    <row r="33" spans="9:9" ht="15.75">
      <c r="I33" s="1"/>
    </row>
  </sheetData>
  <mergeCells count="17">
    <mergeCell ref="A1:J1"/>
    <mergeCell ref="A2:J2"/>
    <mergeCell ref="C8:D8"/>
    <mergeCell ref="E8:F8"/>
    <mergeCell ref="G8:H8"/>
    <mergeCell ref="C6:J6"/>
    <mergeCell ref="C9:D9"/>
    <mergeCell ref="C10:D10"/>
    <mergeCell ref="C11:D11"/>
    <mergeCell ref="C18:D18"/>
    <mergeCell ref="C19:D19"/>
    <mergeCell ref="C12:D12"/>
    <mergeCell ref="C13:D13"/>
    <mergeCell ref="C14:D14"/>
    <mergeCell ref="C15:D15"/>
    <mergeCell ref="C16:D16"/>
    <mergeCell ref="C17:D17"/>
  </mergeCells>
  <pageMargins left="0.7" right="0.7" top="0.75" bottom="0.75" header="0.3" footer="0.3"/>
  <pageSetup scale="9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0"/>
  <sheetViews>
    <sheetView workbookViewId="0">
      <selection activeCell="C5" sqref="C5:J5"/>
    </sheetView>
  </sheetViews>
  <sheetFormatPr defaultRowHeight="15"/>
  <cols>
    <col min="1" max="1" width="3.7109375" style="3" customWidth="1"/>
    <col min="2" max="2" width="28.42578125" style="3" customWidth="1"/>
    <col min="3" max="3" width="3" style="3" customWidth="1"/>
    <col min="4" max="4" width="8" style="3" customWidth="1"/>
    <col min="5" max="5" width="5" style="3" customWidth="1"/>
    <col min="6" max="6" width="10" style="3" customWidth="1"/>
    <col min="7" max="8" width="7.7109375" style="3" customWidth="1"/>
    <col min="9" max="9" width="12.28515625" style="3" customWidth="1"/>
    <col min="10" max="10" width="14.7109375" style="3" customWidth="1"/>
  </cols>
  <sheetData>
    <row r="1" spans="1:1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</row>
    <row r="3" spans="1:11">
      <c r="A3" s="2"/>
      <c r="B3" s="2"/>
      <c r="C3" s="2"/>
      <c r="D3" s="2"/>
      <c r="E3" s="4"/>
      <c r="F3" s="4"/>
      <c r="G3" s="4"/>
      <c r="H3" s="4"/>
      <c r="I3" s="4"/>
      <c r="J3" s="4"/>
    </row>
    <row r="4" spans="1:11">
      <c r="A4" s="2" t="s">
        <v>2</v>
      </c>
      <c r="B4" s="2"/>
      <c r="C4" s="2" t="s">
        <v>74</v>
      </c>
      <c r="D4" s="2"/>
      <c r="E4" s="4"/>
      <c r="F4" s="4"/>
      <c r="G4" s="4"/>
      <c r="H4" s="4"/>
      <c r="I4" s="4"/>
      <c r="J4" s="4"/>
    </row>
    <row r="5" spans="1:11">
      <c r="A5" s="2" t="s">
        <v>4</v>
      </c>
      <c r="B5" s="2"/>
      <c r="C5" s="2" t="s">
        <v>108</v>
      </c>
      <c r="D5" s="5"/>
      <c r="E5" s="4"/>
      <c r="F5" s="4"/>
      <c r="G5" s="4"/>
      <c r="H5" s="4"/>
      <c r="I5" s="4"/>
      <c r="J5" s="4"/>
    </row>
    <row r="6" spans="1:11">
      <c r="A6" s="2" t="s">
        <v>5</v>
      </c>
      <c r="B6" s="2"/>
      <c r="C6" s="2" t="s">
        <v>75</v>
      </c>
      <c r="D6" s="10"/>
      <c r="E6" s="10"/>
      <c r="F6" s="10"/>
      <c r="G6" s="10"/>
      <c r="H6" s="10"/>
      <c r="I6" s="10"/>
      <c r="J6" s="10"/>
    </row>
    <row r="7" spans="1:11" ht="15.75" thickBot="1">
      <c r="A7" s="2"/>
      <c r="B7" s="2"/>
      <c r="C7" s="2"/>
      <c r="D7" s="2"/>
      <c r="E7" s="4"/>
      <c r="F7" s="4"/>
      <c r="G7" s="4"/>
      <c r="H7" s="4"/>
      <c r="I7" s="4"/>
      <c r="J7" s="4"/>
    </row>
    <row r="8" spans="1:11" ht="51">
      <c r="A8" s="16" t="s">
        <v>6</v>
      </c>
      <c r="B8" s="17" t="s">
        <v>7</v>
      </c>
      <c r="C8" s="60" t="s">
        <v>12</v>
      </c>
      <c r="D8" s="61"/>
      <c r="E8" s="62" t="s">
        <v>8</v>
      </c>
      <c r="F8" s="62"/>
      <c r="G8" s="62" t="s">
        <v>9</v>
      </c>
      <c r="H8" s="62"/>
      <c r="I8" s="19" t="s">
        <v>13</v>
      </c>
      <c r="J8" s="18" t="s">
        <v>10</v>
      </c>
      <c r="K8" s="33" t="s">
        <v>105</v>
      </c>
    </row>
    <row r="9" spans="1:11" ht="38.25">
      <c r="A9" s="21">
        <v>1</v>
      </c>
      <c r="B9" s="11" t="s">
        <v>76</v>
      </c>
      <c r="C9" s="66" t="s">
        <v>94</v>
      </c>
      <c r="D9" s="67"/>
      <c r="E9" s="15">
        <v>0.5</v>
      </c>
      <c r="F9" s="14" t="s">
        <v>11</v>
      </c>
      <c r="G9" s="7">
        <v>1250</v>
      </c>
      <c r="H9" s="8" t="s">
        <v>11</v>
      </c>
      <c r="I9" s="14">
        <v>2000</v>
      </c>
      <c r="J9" s="31">
        <f>+I9*E9</f>
        <v>1000</v>
      </c>
      <c r="K9" s="43">
        <f>J9/G9</f>
        <v>0.8</v>
      </c>
    </row>
    <row r="10" spans="1:11" ht="51.75">
      <c r="A10" s="21">
        <v>2</v>
      </c>
      <c r="B10" s="12" t="s">
        <v>77</v>
      </c>
      <c r="C10" s="66" t="s">
        <v>94</v>
      </c>
      <c r="D10" s="67"/>
      <c r="E10" s="6">
        <v>1</v>
      </c>
      <c r="F10" s="14" t="s">
        <v>11</v>
      </c>
      <c r="G10" s="7">
        <v>1250</v>
      </c>
      <c r="H10" s="8" t="s">
        <v>11</v>
      </c>
      <c r="I10" s="14">
        <v>2000</v>
      </c>
      <c r="J10" s="31">
        <f t="shared" ref="J10:J16" si="0">+I10*E10</f>
        <v>2000</v>
      </c>
      <c r="K10" s="43">
        <f t="shared" ref="K10:K16" si="1">J10/G10</f>
        <v>1.6</v>
      </c>
    </row>
    <row r="11" spans="1:11" ht="39">
      <c r="A11" s="21">
        <v>3</v>
      </c>
      <c r="B11" s="12" t="s">
        <v>78</v>
      </c>
      <c r="C11" s="66" t="s">
        <v>94</v>
      </c>
      <c r="D11" s="67"/>
      <c r="E11" s="6">
        <v>1</v>
      </c>
      <c r="F11" s="14" t="s">
        <v>11</v>
      </c>
      <c r="G11" s="7">
        <v>1250</v>
      </c>
      <c r="H11" s="8" t="s">
        <v>11</v>
      </c>
      <c r="I11" s="14">
        <v>2000</v>
      </c>
      <c r="J11" s="31">
        <f t="shared" si="0"/>
        <v>2000</v>
      </c>
      <c r="K11" s="43">
        <f t="shared" si="1"/>
        <v>1.6</v>
      </c>
    </row>
    <row r="12" spans="1:11" ht="39">
      <c r="A12" s="21">
        <v>4</v>
      </c>
      <c r="B12" s="29" t="s">
        <v>79</v>
      </c>
      <c r="C12" s="66" t="s">
        <v>98</v>
      </c>
      <c r="D12" s="67"/>
      <c r="E12" s="15">
        <v>1</v>
      </c>
      <c r="F12" s="14" t="s">
        <v>11</v>
      </c>
      <c r="G12" s="7">
        <v>1250</v>
      </c>
      <c r="H12" s="8" t="s">
        <v>11</v>
      </c>
      <c r="I12" s="14">
        <v>12</v>
      </c>
      <c r="J12" s="31">
        <f t="shared" si="0"/>
        <v>12</v>
      </c>
      <c r="K12" s="43">
        <f t="shared" si="1"/>
        <v>9.5999999999999992E-3</v>
      </c>
    </row>
    <row r="13" spans="1:11" ht="51">
      <c r="A13" s="21">
        <v>5</v>
      </c>
      <c r="B13" s="11" t="s">
        <v>80</v>
      </c>
      <c r="C13" s="66" t="s">
        <v>94</v>
      </c>
      <c r="D13" s="67"/>
      <c r="E13" s="14">
        <v>1</v>
      </c>
      <c r="F13" s="14" t="s">
        <v>11</v>
      </c>
      <c r="G13" s="7">
        <v>1250</v>
      </c>
      <c r="H13" s="8" t="s">
        <v>11</v>
      </c>
      <c r="I13" s="14">
        <v>50</v>
      </c>
      <c r="J13" s="31">
        <f t="shared" si="0"/>
        <v>50</v>
      </c>
      <c r="K13" s="43">
        <f t="shared" si="1"/>
        <v>0.04</v>
      </c>
    </row>
    <row r="14" spans="1:11" ht="51">
      <c r="A14" s="21">
        <v>6</v>
      </c>
      <c r="B14" s="11" t="s">
        <v>81</v>
      </c>
      <c r="C14" s="66" t="s">
        <v>98</v>
      </c>
      <c r="D14" s="67"/>
      <c r="E14" s="15">
        <v>0.5</v>
      </c>
      <c r="F14" s="14" t="s">
        <v>11</v>
      </c>
      <c r="G14" s="7">
        <v>1250</v>
      </c>
      <c r="H14" s="8" t="s">
        <v>11</v>
      </c>
      <c r="I14" s="14">
        <v>132</v>
      </c>
      <c r="J14" s="31">
        <f t="shared" si="0"/>
        <v>66</v>
      </c>
      <c r="K14" s="43">
        <f t="shared" si="1"/>
        <v>5.28E-2</v>
      </c>
    </row>
    <row r="15" spans="1:11" ht="38.25">
      <c r="A15" s="21">
        <v>7</v>
      </c>
      <c r="B15" s="11" t="s">
        <v>72</v>
      </c>
      <c r="C15" s="66" t="s">
        <v>97</v>
      </c>
      <c r="D15" s="67"/>
      <c r="E15" s="15">
        <v>0.5</v>
      </c>
      <c r="F15" s="14" t="s">
        <v>11</v>
      </c>
      <c r="G15" s="7">
        <v>1250</v>
      </c>
      <c r="H15" s="8" t="s">
        <v>11</v>
      </c>
      <c r="I15" s="14">
        <v>12</v>
      </c>
      <c r="J15" s="31">
        <f t="shared" si="0"/>
        <v>6</v>
      </c>
      <c r="K15" s="43">
        <f t="shared" si="1"/>
        <v>4.7999999999999996E-3</v>
      </c>
    </row>
    <row r="16" spans="1:11" ht="26.25" thickBot="1">
      <c r="A16" s="23">
        <v>8</v>
      </c>
      <c r="B16" s="24" t="s">
        <v>15</v>
      </c>
      <c r="C16" s="63" t="s">
        <v>98</v>
      </c>
      <c r="D16" s="64"/>
      <c r="E16" s="25">
        <v>3</v>
      </c>
      <c r="F16" s="25" t="s">
        <v>11</v>
      </c>
      <c r="G16" s="26">
        <v>1250</v>
      </c>
      <c r="H16" s="27" t="s">
        <v>11</v>
      </c>
      <c r="I16" s="25">
        <v>12</v>
      </c>
      <c r="J16" s="32">
        <f t="shared" si="0"/>
        <v>36</v>
      </c>
      <c r="K16" s="43">
        <f t="shared" si="1"/>
        <v>2.8799999999999999E-2</v>
      </c>
    </row>
    <row r="17" spans="1:11">
      <c r="A17" s="2"/>
      <c r="B17" s="2"/>
      <c r="C17" s="2"/>
      <c r="D17" s="2"/>
      <c r="E17" s="2"/>
      <c r="F17" s="2"/>
      <c r="G17" s="2"/>
      <c r="H17" s="2"/>
      <c r="I17" s="2"/>
      <c r="J17" s="2"/>
      <c r="K17" s="43">
        <f>SUM(K9:K16)</f>
        <v>4.136000000000001</v>
      </c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>
        <v>4</v>
      </c>
    </row>
    <row r="19" spans="1:11">
      <c r="A19" s="2"/>
      <c r="B19" s="2"/>
      <c r="C19" s="2"/>
      <c r="D19" s="2"/>
      <c r="E19" s="2"/>
      <c r="F19" s="2"/>
      <c r="G19" s="2"/>
      <c r="H19" s="2"/>
      <c r="I19" s="2" t="s">
        <v>101</v>
      </c>
      <c r="J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1">
      <c r="A24" s="2"/>
      <c r="B24" s="2"/>
      <c r="C24" s="2"/>
      <c r="D24" s="2"/>
      <c r="E24" s="2"/>
      <c r="F24" s="2"/>
      <c r="G24" s="2"/>
      <c r="H24" s="2"/>
      <c r="I24" s="2" t="s">
        <v>106</v>
      </c>
      <c r="J24" s="2"/>
    </row>
    <row r="25" spans="1:11">
      <c r="A25" s="2"/>
      <c r="B25" s="2"/>
      <c r="C25" s="2"/>
      <c r="D25" s="2"/>
      <c r="E25" s="2"/>
      <c r="F25" s="2"/>
      <c r="G25" s="2"/>
      <c r="H25" s="2"/>
      <c r="I25" s="2" t="s">
        <v>107</v>
      </c>
      <c r="J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2"/>
    </row>
    <row r="29" spans="1:11" ht="15.75">
      <c r="I29" s="9"/>
    </row>
    <row r="30" spans="1:11" ht="15.75">
      <c r="I30" s="1"/>
    </row>
  </sheetData>
  <mergeCells count="13">
    <mergeCell ref="C9:D9"/>
    <mergeCell ref="C10:D10"/>
    <mergeCell ref="C11:D11"/>
    <mergeCell ref="A1:J1"/>
    <mergeCell ref="A2:J2"/>
    <mergeCell ref="C8:D8"/>
    <mergeCell ref="E8:F8"/>
    <mergeCell ref="G8:H8"/>
    <mergeCell ref="C12:D12"/>
    <mergeCell ref="C13:D13"/>
    <mergeCell ref="C14:D14"/>
    <mergeCell ref="C15:D15"/>
    <mergeCell ref="C16:D16"/>
  </mergeCells>
  <pageMargins left="0.7" right="0.7" top="0.75" bottom="0.75" header="0.3" footer="0.3"/>
  <pageSetup scale="85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4"/>
  <sheetViews>
    <sheetView tabSelected="1" workbookViewId="0">
      <selection activeCell="R8" sqref="R8"/>
    </sheetView>
  </sheetViews>
  <sheetFormatPr defaultRowHeight="15"/>
  <cols>
    <col min="1" max="1" width="3.7109375" style="3" customWidth="1"/>
    <col min="2" max="2" width="28.42578125" style="3" customWidth="1"/>
    <col min="3" max="3" width="3" style="3" customWidth="1"/>
    <col min="4" max="4" width="7" style="3" customWidth="1"/>
    <col min="5" max="5" width="9.42578125" style="53" customWidth="1"/>
    <col min="6" max="6" width="10" style="3" customWidth="1"/>
    <col min="7" max="7" width="6.85546875" style="3" customWidth="1"/>
    <col min="8" max="8" width="9.28515625" style="3" customWidth="1"/>
    <col min="9" max="9" width="12.42578125" style="53" customWidth="1"/>
    <col min="10" max="10" width="14.85546875" style="3" customWidth="1"/>
  </cols>
  <sheetData>
    <row r="1" spans="1:1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1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</row>
    <row r="3" spans="1:11">
      <c r="A3" s="2"/>
      <c r="B3" s="2"/>
      <c r="C3" s="2"/>
      <c r="D3" s="2"/>
      <c r="E3" s="47"/>
      <c r="F3" s="4"/>
      <c r="G3" s="4"/>
      <c r="H3" s="4"/>
      <c r="I3" s="47"/>
      <c r="J3" s="4"/>
    </row>
    <row r="4" spans="1:11">
      <c r="A4" s="2" t="s">
        <v>2</v>
      </c>
      <c r="B4" s="2"/>
      <c r="C4" s="2" t="s">
        <v>82</v>
      </c>
      <c r="D4" s="2"/>
      <c r="E4" s="47"/>
      <c r="F4" s="4"/>
      <c r="G4" s="4"/>
      <c r="H4" s="4"/>
      <c r="I4" s="47"/>
      <c r="J4" s="4"/>
    </row>
    <row r="5" spans="1:11">
      <c r="A5" s="2" t="s">
        <v>4</v>
      </c>
      <c r="B5" s="2"/>
      <c r="C5" s="2" t="s">
        <v>108</v>
      </c>
      <c r="D5" s="5"/>
      <c r="E5" s="4"/>
      <c r="F5" s="4"/>
      <c r="G5" s="4"/>
      <c r="H5" s="4"/>
      <c r="I5" s="4"/>
      <c r="J5" s="4"/>
    </row>
    <row r="6" spans="1:11" ht="25.5" customHeight="1">
      <c r="A6" s="2" t="s">
        <v>5</v>
      </c>
      <c r="B6" s="2"/>
      <c r="C6" s="65" t="s">
        <v>83</v>
      </c>
      <c r="D6" s="65"/>
      <c r="E6" s="65"/>
      <c r="F6" s="65"/>
      <c r="G6" s="65"/>
      <c r="H6" s="65"/>
      <c r="I6" s="65"/>
      <c r="J6" s="65"/>
    </row>
    <row r="7" spans="1:11" ht="15.75" thickBot="1">
      <c r="A7" s="2"/>
      <c r="B7" s="2"/>
      <c r="C7" s="2"/>
      <c r="D7" s="2"/>
      <c r="E7" s="47"/>
      <c r="F7" s="4"/>
      <c r="G7" s="4"/>
      <c r="H7" s="4"/>
      <c r="I7" s="47"/>
      <c r="J7" s="4"/>
    </row>
    <row r="8" spans="1:11" ht="51.75">
      <c r="A8" s="16" t="s">
        <v>6</v>
      </c>
      <c r="B8" s="17" t="s">
        <v>7</v>
      </c>
      <c r="C8" s="60" t="s">
        <v>12</v>
      </c>
      <c r="D8" s="61"/>
      <c r="E8" s="62" t="s">
        <v>8</v>
      </c>
      <c r="F8" s="62"/>
      <c r="G8" s="62" t="s">
        <v>9</v>
      </c>
      <c r="H8" s="62"/>
      <c r="I8" s="55" t="s">
        <v>13</v>
      </c>
      <c r="J8" s="18" t="s">
        <v>10</v>
      </c>
      <c r="K8" s="54" t="s">
        <v>105</v>
      </c>
    </row>
    <row r="9" spans="1:11" ht="57.75" customHeight="1">
      <c r="A9" s="21">
        <v>1</v>
      </c>
      <c r="B9" s="11" t="s">
        <v>84</v>
      </c>
      <c r="C9" s="66" t="s">
        <v>94</v>
      </c>
      <c r="D9" s="67"/>
      <c r="E9" s="48">
        <f>5/60</f>
        <v>8.3333333333333329E-2</v>
      </c>
      <c r="F9" s="14" t="s">
        <v>11</v>
      </c>
      <c r="G9" s="7">
        <v>1250</v>
      </c>
      <c r="H9" s="8" t="s">
        <v>11</v>
      </c>
      <c r="I9" s="50">
        <v>4200</v>
      </c>
      <c r="J9" s="31">
        <f>+I9*E9</f>
        <v>350</v>
      </c>
      <c r="K9" s="43">
        <f>J9/G9</f>
        <v>0.28000000000000003</v>
      </c>
    </row>
    <row r="10" spans="1:11" ht="51.75">
      <c r="A10" s="21">
        <v>2</v>
      </c>
      <c r="B10" s="12" t="s">
        <v>85</v>
      </c>
      <c r="C10" s="66" t="s">
        <v>94</v>
      </c>
      <c r="D10" s="67"/>
      <c r="E10" s="48">
        <f>10/60</f>
        <v>0.16666666666666666</v>
      </c>
      <c r="F10" s="14" t="s">
        <v>11</v>
      </c>
      <c r="G10" s="7">
        <v>1250</v>
      </c>
      <c r="H10" s="8" t="s">
        <v>11</v>
      </c>
      <c r="I10" s="50">
        <v>4200</v>
      </c>
      <c r="J10" s="31">
        <f t="shared" ref="J10:J20" si="0">+I10*E10</f>
        <v>700</v>
      </c>
      <c r="K10" s="43">
        <f t="shared" ref="K10:K20" si="1">J10/G10</f>
        <v>0.56000000000000005</v>
      </c>
    </row>
    <row r="11" spans="1:11" ht="43.5" customHeight="1">
      <c r="A11" s="21">
        <v>3</v>
      </c>
      <c r="B11" s="12" t="s">
        <v>86</v>
      </c>
      <c r="C11" s="66" t="s">
        <v>94</v>
      </c>
      <c r="D11" s="67"/>
      <c r="E11" s="48">
        <f>10/60</f>
        <v>0.16666666666666666</v>
      </c>
      <c r="F11" s="14" t="s">
        <v>11</v>
      </c>
      <c r="G11" s="7">
        <v>1250</v>
      </c>
      <c r="H11" s="8" t="s">
        <v>11</v>
      </c>
      <c r="I11" s="50">
        <v>4200</v>
      </c>
      <c r="J11" s="31">
        <f t="shared" si="0"/>
        <v>700</v>
      </c>
      <c r="K11" s="43">
        <f t="shared" si="1"/>
        <v>0.56000000000000005</v>
      </c>
    </row>
    <row r="12" spans="1:11" ht="27.75" customHeight="1">
      <c r="A12" s="21">
        <v>4</v>
      </c>
      <c r="B12" s="12" t="s">
        <v>87</v>
      </c>
      <c r="C12" s="66" t="s">
        <v>94</v>
      </c>
      <c r="D12" s="67"/>
      <c r="E12" s="48">
        <f>10/60</f>
        <v>0.16666666666666666</v>
      </c>
      <c r="F12" s="14" t="s">
        <v>11</v>
      </c>
      <c r="G12" s="7">
        <v>1250</v>
      </c>
      <c r="H12" s="8" t="s">
        <v>11</v>
      </c>
      <c r="I12" s="50">
        <v>4200</v>
      </c>
      <c r="J12" s="31">
        <f t="shared" si="0"/>
        <v>700</v>
      </c>
      <c r="K12" s="43">
        <f t="shared" si="1"/>
        <v>0.56000000000000005</v>
      </c>
    </row>
    <row r="13" spans="1:11" ht="45" customHeight="1">
      <c r="A13" s="21">
        <v>5</v>
      </c>
      <c r="B13" s="12" t="s">
        <v>88</v>
      </c>
      <c r="C13" s="66" t="s">
        <v>94</v>
      </c>
      <c r="D13" s="67"/>
      <c r="E13" s="49">
        <v>1</v>
      </c>
      <c r="F13" s="14" t="s">
        <v>11</v>
      </c>
      <c r="G13" s="7">
        <v>1250</v>
      </c>
      <c r="H13" s="8" t="s">
        <v>11</v>
      </c>
      <c r="I13" s="50">
        <v>2000</v>
      </c>
      <c r="J13" s="31">
        <f t="shared" si="0"/>
        <v>2000</v>
      </c>
      <c r="K13" s="43">
        <f t="shared" si="1"/>
        <v>1.6</v>
      </c>
    </row>
    <row r="14" spans="1:11" ht="44.25" customHeight="1">
      <c r="A14" s="21">
        <v>6</v>
      </c>
      <c r="B14" s="12" t="s">
        <v>89</v>
      </c>
      <c r="C14" s="66" t="s">
        <v>98</v>
      </c>
      <c r="D14" s="67"/>
      <c r="E14" s="48">
        <v>0.5</v>
      </c>
      <c r="F14" s="14" t="s">
        <v>11</v>
      </c>
      <c r="G14" s="7">
        <v>1250</v>
      </c>
      <c r="H14" s="8" t="s">
        <v>11</v>
      </c>
      <c r="I14" s="50">
        <v>235</v>
      </c>
      <c r="J14" s="31">
        <f t="shared" si="0"/>
        <v>117.5</v>
      </c>
      <c r="K14" s="43">
        <f t="shared" si="1"/>
        <v>9.4E-2</v>
      </c>
    </row>
    <row r="15" spans="1:11" ht="33" customHeight="1">
      <c r="A15" s="21">
        <v>7</v>
      </c>
      <c r="B15" s="12" t="s">
        <v>90</v>
      </c>
      <c r="C15" s="66" t="s">
        <v>98</v>
      </c>
      <c r="D15" s="67"/>
      <c r="E15" s="48">
        <f>15/60</f>
        <v>0.25</v>
      </c>
      <c r="F15" s="14" t="s">
        <v>11</v>
      </c>
      <c r="G15" s="7">
        <v>1250</v>
      </c>
      <c r="H15" s="8" t="s">
        <v>11</v>
      </c>
      <c r="I15" s="50">
        <v>235</v>
      </c>
      <c r="J15" s="31">
        <f t="shared" si="0"/>
        <v>58.75</v>
      </c>
      <c r="K15" s="43">
        <f t="shared" si="1"/>
        <v>4.7E-2</v>
      </c>
    </row>
    <row r="16" spans="1:11" ht="39">
      <c r="A16" s="21">
        <v>8</v>
      </c>
      <c r="B16" s="12" t="s">
        <v>91</v>
      </c>
      <c r="C16" s="66" t="s">
        <v>94</v>
      </c>
      <c r="D16" s="67"/>
      <c r="E16" s="48">
        <f>15/60</f>
        <v>0.25</v>
      </c>
      <c r="F16" s="14" t="s">
        <v>11</v>
      </c>
      <c r="G16" s="7">
        <v>1250</v>
      </c>
      <c r="H16" s="8" t="s">
        <v>11</v>
      </c>
      <c r="I16" s="50">
        <v>24</v>
      </c>
      <c r="J16" s="31">
        <f t="shared" si="0"/>
        <v>6</v>
      </c>
      <c r="K16" s="43">
        <f t="shared" si="1"/>
        <v>4.7999999999999996E-3</v>
      </c>
    </row>
    <row r="17" spans="1:11" ht="64.5">
      <c r="A17" s="21">
        <v>9</v>
      </c>
      <c r="B17" s="29" t="s">
        <v>92</v>
      </c>
      <c r="C17" s="66" t="s">
        <v>95</v>
      </c>
      <c r="D17" s="67"/>
      <c r="E17" s="50">
        <f>20/60</f>
        <v>0.33333333333333331</v>
      </c>
      <c r="F17" s="14" t="s">
        <v>11</v>
      </c>
      <c r="G17" s="7">
        <v>1250</v>
      </c>
      <c r="H17" s="8" t="s">
        <v>11</v>
      </c>
      <c r="I17" s="50">
        <v>420</v>
      </c>
      <c r="J17" s="31">
        <f t="shared" si="0"/>
        <v>140</v>
      </c>
      <c r="K17" s="43">
        <f t="shared" si="1"/>
        <v>0.112</v>
      </c>
    </row>
    <row r="18" spans="1:11" ht="25.5">
      <c r="A18" s="21">
        <v>10</v>
      </c>
      <c r="B18" s="11" t="s">
        <v>93</v>
      </c>
      <c r="C18" s="66" t="s">
        <v>96</v>
      </c>
      <c r="D18" s="67"/>
      <c r="E18" s="48">
        <v>1</v>
      </c>
      <c r="F18" s="14" t="s">
        <v>11</v>
      </c>
      <c r="G18" s="7">
        <v>1250</v>
      </c>
      <c r="H18" s="8" t="s">
        <v>11</v>
      </c>
      <c r="I18" s="50">
        <v>200</v>
      </c>
      <c r="J18" s="31">
        <f t="shared" si="0"/>
        <v>200</v>
      </c>
      <c r="K18" s="43">
        <f t="shared" si="1"/>
        <v>0.16</v>
      </c>
    </row>
    <row r="19" spans="1:11" ht="51">
      <c r="A19" s="21">
        <v>11</v>
      </c>
      <c r="B19" s="11" t="s">
        <v>35</v>
      </c>
      <c r="C19" s="66" t="s">
        <v>97</v>
      </c>
      <c r="D19" s="67"/>
      <c r="E19" s="48">
        <v>0.5</v>
      </c>
      <c r="F19" s="14" t="s">
        <v>11</v>
      </c>
      <c r="G19" s="7">
        <v>1250</v>
      </c>
      <c r="H19" s="8" t="s">
        <v>11</v>
      </c>
      <c r="I19" s="50">
        <v>12</v>
      </c>
      <c r="J19" s="31">
        <f t="shared" si="0"/>
        <v>6</v>
      </c>
      <c r="K19" s="43">
        <f t="shared" si="1"/>
        <v>4.7999999999999996E-3</v>
      </c>
    </row>
    <row r="20" spans="1:11" ht="26.25" thickBot="1">
      <c r="A20" s="23">
        <v>12</v>
      </c>
      <c r="B20" s="24" t="s">
        <v>36</v>
      </c>
      <c r="C20" s="63" t="s">
        <v>98</v>
      </c>
      <c r="D20" s="64"/>
      <c r="E20" s="51">
        <v>2</v>
      </c>
      <c r="F20" s="25" t="s">
        <v>11</v>
      </c>
      <c r="G20" s="26">
        <v>1250</v>
      </c>
      <c r="H20" s="27" t="s">
        <v>11</v>
      </c>
      <c r="I20" s="51">
        <v>12</v>
      </c>
      <c r="J20" s="32">
        <f t="shared" si="0"/>
        <v>24</v>
      </c>
      <c r="K20" s="43">
        <f t="shared" si="1"/>
        <v>1.9199999999999998E-2</v>
      </c>
    </row>
    <row r="21" spans="1:11">
      <c r="A21" s="2"/>
      <c r="B21" s="2"/>
      <c r="C21" s="2"/>
      <c r="D21" s="2"/>
      <c r="E21" s="52"/>
      <c r="F21" s="2"/>
      <c r="G21" s="2"/>
      <c r="H21" s="2"/>
      <c r="I21" s="52"/>
      <c r="J21" s="2"/>
      <c r="K21" s="43">
        <f>SUM(K9:K20)</f>
        <v>4.0018000000000002</v>
      </c>
    </row>
    <row r="22" spans="1:11">
      <c r="A22" s="2"/>
      <c r="B22" s="2"/>
      <c r="C22" s="2"/>
      <c r="D22" s="2"/>
      <c r="E22" s="52"/>
      <c r="F22" s="2"/>
      <c r="G22" s="2"/>
      <c r="H22" s="2"/>
      <c r="I22" s="52"/>
      <c r="J22" s="2"/>
      <c r="K22">
        <v>4</v>
      </c>
    </row>
    <row r="23" spans="1:11">
      <c r="A23" s="2"/>
      <c r="B23" s="2"/>
      <c r="C23" s="2"/>
      <c r="D23" s="2"/>
      <c r="E23" s="52"/>
      <c r="F23" s="2"/>
      <c r="G23" s="2"/>
      <c r="H23" s="2"/>
      <c r="I23" s="2" t="s">
        <v>101</v>
      </c>
      <c r="J23" s="2"/>
    </row>
    <row r="24" spans="1:11">
      <c r="A24" s="2"/>
      <c r="B24" s="2"/>
      <c r="C24" s="2"/>
      <c r="D24" s="2"/>
      <c r="E24" s="52"/>
      <c r="F24" s="2"/>
      <c r="G24" s="2"/>
      <c r="H24" s="2"/>
      <c r="I24" s="52"/>
      <c r="J24" s="2"/>
    </row>
    <row r="25" spans="1:11">
      <c r="A25" s="2"/>
      <c r="B25" s="2"/>
      <c r="C25" s="2"/>
      <c r="D25" s="2"/>
      <c r="E25" s="52"/>
      <c r="F25" s="2"/>
      <c r="G25" s="2"/>
      <c r="H25" s="2"/>
      <c r="I25" s="52"/>
      <c r="J25" s="2"/>
    </row>
    <row r="26" spans="1:11">
      <c r="A26" s="2"/>
      <c r="B26" s="2"/>
      <c r="C26" s="2"/>
      <c r="D26" s="2"/>
      <c r="E26" s="52"/>
      <c r="F26" s="2"/>
      <c r="G26" s="2"/>
      <c r="H26" s="2"/>
      <c r="I26" s="52"/>
      <c r="J26" s="2"/>
    </row>
    <row r="27" spans="1:11">
      <c r="A27" s="2"/>
      <c r="B27" s="2"/>
      <c r="C27" s="2"/>
      <c r="D27" s="2"/>
      <c r="E27" s="52"/>
      <c r="F27" s="2"/>
      <c r="G27" s="2"/>
      <c r="H27" s="2"/>
      <c r="I27" s="52"/>
      <c r="J27" s="2"/>
    </row>
    <row r="28" spans="1:11">
      <c r="A28" s="2"/>
      <c r="B28" s="2"/>
      <c r="C28" s="2"/>
      <c r="D28" s="2"/>
      <c r="E28" s="52"/>
      <c r="F28" s="2"/>
      <c r="G28" s="2"/>
      <c r="H28" s="2"/>
      <c r="I28" s="2" t="s">
        <v>106</v>
      </c>
      <c r="J28" s="2"/>
    </row>
    <row r="29" spans="1:11">
      <c r="A29" s="2"/>
      <c r="B29" s="2"/>
      <c r="C29" s="2"/>
      <c r="D29" s="2"/>
      <c r="E29" s="52"/>
      <c r="F29" s="2"/>
      <c r="G29" s="2"/>
      <c r="H29" s="2"/>
      <c r="I29" s="2" t="s">
        <v>107</v>
      </c>
      <c r="J29" s="2"/>
    </row>
    <row r="30" spans="1:11">
      <c r="A30" s="2"/>
      <c r="B30" s="2"/>
      <c r="C30" s="2"/>
      <c r="D30" s="2"/>
      <c r="E30" s="52"/>
      <c r="F30" s="2"/>
      <c r="G30" s="2"/>
      <c r="H30" s="2"/>
      <c r="I30" s="52"/>
      <c r="J30" s="2"/>
    </row>
    <row r="33" spans="9:9" ht="15.75">
      <c r="I33" s="56"/>
    </row>
    <row r="34" spans="9:9" ht="15.75">
      <c r="I34" s="57"/>
    </row>
  </sheetData>
  <mergeCells count="18">
    <mergeCell ref="C9:D9"/>
    <mergeCell ref="C10:D10"/>
    <mergeCell ref="A1:J1"/>
    <mergeCell ref="A2:J2"/>
    <mergeCell ref="C8:D8"/>
    <mergeCell ref="E8:F8"/>
    <mergeCell ref="G8:H8"/>
    <mergeCell ref="C6:J6"/>
    <mergeCell ref="C17:D17"/>
    <mergeCell ref="C18:D18"/>
    <mergeCell ref="C19:D19"/>
    <mergeCell ref="C20:D20"/>
    <mergeCell ref="C16:D16"/>
    <mergeCell ref="C11:D11"/>
    <mergeCell ref="C12:D12"/>
    <mergeCell ref="C13:D13"/>
    <mergeCell ref="C14:D14"/>
    <mergeCell ref="C15:D15"/>
  </mergeCells>
  <pageMargins left="0.7" right="0.7" top="0.75" bottom="0.75" header="0.3" footer="0.3"/>
  <pageSetup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Tek. Peralatan Kantor</vt:lpstr>
      <vt:lpstr>Satpam</vt:lpstr>
      <vt:lpstr>Pramu Kntr</vt:lpstr>
      <vt:lpstr>Pramu Caraka</vt:lpstr>
      <vt:lpstr>Pengemudi</vt:lpstr>
      <vt:lpstr>Adm. BMN</vt:lpstr>
      <vt:lpstr>Adm. Umum</vt:lpstr>
      <vt:lpstr>Adm. Surat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2023-11-10T06:45:55Z</cp:lastPrinted>
  <dcterms:created xsi:type="dcterms:W3CDTF">2019-10-21T02:02:38Z</dcterms:created>
  <dcterms:modified xsi:type="dcterms:W3CDTF">2023-12-27T04:32:19Z</dcterms:modified>
</cp:coreProperties>
</file>