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145" yWindow="-90" windowWidth="15510" windowHeight="15720"/>
  </bookViews>
  <sheets>
    <sheet name="MASTER IND-1" sheetId="1" r:id="rId1"/>
    <sheet name="MASTER IND-2" sheetId="2" r:id="rId2"/>
    <sheet name="MASTER INGGRIS-1" sheetId="3" r:id="rId3"/>
    <sheet name="MASTER INGGRIS-2" sheetId="4" r:id="rId4"/>
    <sheet name="M-3" sheetId="5" r:id="rId5"/>
  </sheets>
  <externalReferences>
    <externalReference r:id="rId6"/>
  </externalReferences>
  <definedNames>
    <definedName name="_xlnm.Print_Area" localSheetId="0">'MASTER IND-1'!$A$1:$R$57</definedName>
  </definedNames>
  <calcPr calcId="144525"/>
</workbook>
</file>

<file path=xl/calcChain.xml><?xml version="1.0" encoding="utf-8"?>
<calcChain xmlns="http://schemas.openxmlformats.org/spreadsheetml/2006/main">
  <c r="P11" i="3" l="1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Q34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Q10" i="3"/>
  <c r="P10" i="3"/>
  <c r="L10" i="3"/>
  <c r="K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Q3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Q10" i="1"/>
  <c r="P10" i="1"/>
  <c r="L10" i="1"/>
  <c r="K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T8" i="1" l="1"/>
  <c r="T10" i="1" l="1"/>
  <c r="H10" i="1" l="1"/>
  <c r="G10" i="1"/>
  <c r="C10" i="1"/>
  <c r="B10" i="1"/>
  <c r="E4" i="3" l="1"/>
  <c r="E3" i="3"/>
  <c r="H10" i="3"/>
  <c r="G10" i="3"/>
  <c r="C10" i="3"/>
  <c r="B10" i="3"/>
  <c r="H35" i="3" l="1"/>
  <c r="P35" i="3" l="1"/>
  <c r="Q35" i="3"/>
  <c r="U10" i="3" l="1"/>
  <c r="U8" i="3"/>
  <c r="Q35" i="1" l="1"/>
  <c r="P35" i="1" l="1"/>
  <c r="K35" i="1" l="1"/>
  <c r="C35" i="1" l="1"/>
  <c r="R16" i="3" l="1"/>
  <c r="R17" i="3"/>
  <c r="R19" i="3"/>
  <c r="R21" i="3"/>
  <c r="R22" i="3"/>
  <c r="R23" i="3"/>
  <c r="R24" i="3"/>
  <c r="R28" i="3"/>
  <c r="R29" i="3"/>
  <c r="R31" i="3"/>
  <c r="R32" i="3"/>
  <c r="R34" i="3"/>
  <c r="G35" i="3"/>
  <c r="I10" i="3"/>
  <c r="K35" i="3"/>
  <c r="C35" i="3"/>
  <c r="B35" i="3"/>
  <c r="R33" i="3"/>
  <c r="R27" i="3"/>
  <c r="R25" i="3"/>
  <c r="R20" i="3"/>
  <c r="R15" i="3"/>
  <c r="R13" i="3"/>
  <c r="R12" i="3" l="1"/>
  <c r="I32" i="3"/>
  <c r="I28" i="3"/>
  <c r="I31" i="3"/>
  <c r="I23" i="3"/>
  <c r="I11" i="3"/>
  <c r="I22" i="3"/>
  <c r="I27" i="3"/>
  <c r="I19" i="3"/>
  <c r="I15" i="3"/>
  <c r="I34" i="3"/>
  <c r="I26" i="3"/>
  <c r="I18" i="3"/>
  <c r="I14" i="3"/>
  <c r="R11" i="3"/>
  <c r="I33" i="3"/>
  <c r="I29" i="3"/>
  <c r="I25" i="3"/>
  <c r="I21" i="3"/>
  <c r="I17" i="3"/>
  <c r="I13" i="3"/>
  <c r="I30" i="3"/>
  <c r="R30" i="3"/>
  <c r="R26" i="3"/>
  <c r="R18" i="3"/>
  <c r="R14" i="3"/>
  <c r="O39" i="3"/>
  <c r="I24" i="3"/>
  <c r="I20" i="3"/>
  <c r="I16" i="3"/>
  <c r="I12" i="3"/>
  <c r="R10" i="3"/>
  <c r="R35" i="3" l="1"/>
  <c r="I35" i="3"/>
  <c r="O38" i="3" l="1"/>
  <c r="O40" i="3" s="1"/>
  <c r="H35" i="1"/>
  <c r="G35" i="1" l="1"/>
  <c r="B35" i="1" l="1"/>
  <c r="O39" i="1" l="1"/>
  <c r="R34" i="1"/>
  <c r="R11" i="1"/>
  <c r="R13" i="1"/>
  <c r="R15" i="1"/>
  <c r="R17" i="1"/>
  <c r="R19" i="1"/>
  <c r="R21" i="1"/>
  <c r="R23" i="1"/>
  <c r="R25" i="1"/>
  <c r="R27" i="1"/>
  <c r="R29" i="1"/>
  <c r="R31" i="1"/>
  <c r="R33" i="1"/>
  <c r="I34" i="1"/>
  <c r="R32" i="1" l="1"/>
  <c r="R30" i="1"/>
  <c r="R28" i="1"/>
  <c r="R26" i="1"/>
  <c r="R24" i="1"/>
  <c r="R22" i="1"/>
  <c r="R20" i="1"/>
  <c r="R18" i="1"/>
  <c r="R16" i="1"/>
  <c r="R14" i="1"/>
  <c r="R12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0" i="1" l="1"/>
  <c r="I35" i="1" s="1"/>
  <c r="R10" i="1" l="1"/>
  <c r="R35" i="1" s="1"/>
  <c r="O38" i="1" s="1"/>
  <c r="O40" i="1" s="1"/>
</calcChain>
</file>

<file path=xl/sharedStrings.xml><?xml version="1.0" encoding="utf-8"?>
<sst xmlns="http://schemas.openxmlformats.org/spreadsheetml/2006/main" count="464" uniqueCount="248">
  <si>
    <t>Nama</t>
  </si>
  <si>
    <t>Program Studi</t>
  </si>
  <si>
    <t>Tempat/Tgl. Lahir</t>
  </si>
  <si>
    <t>NM</t>
  </si>
  <si>
    <t>Keterangan :</t>
  </si>
  <si>
    <t>B</t>
  </si>
  <si>
    <t>Bahasa Indonesia</t>
  </si>
  <si>
    <t>A</t>
  </si>
  <si>
    <t>B+</t>
  </si>
  <si>
    <t>B-</t>
  </si>
  <si>
    <t>NIM</t>
  </si>
  <si>
    <t>C+</t>
  </si>
  <si>
    <t>A-</t>
  </si>
  <si>
    <t>Sangat Baik</t>
  </si>
  <si>
    <t>Baik</t>
  </si>
  <si>
    <t>C</t>
  </si>
  <si>
    <t>D</t>
  </si>
  <si>
    <t>Kurang</t>
  </si>
  <si>
    <t>Nilai Mutu</t>
  </si>
  <si>
    <t>Angka Mutu</t>
  </si>
  <si>
    <t>Sebutan Mutu</t>
  </si>
  <si>
    <t>NO</t>
  </si>
  <si>
    <t>KODE</t>
  </si>
  <si>
    <t>NAMA MATA KULIAH</t>
  </si>
  <si>
    <t>KREDIT</t>
  </si>
  <si>
    <t>NILAI</t>
  </si>
  <si>
    <t xml:space="preserve">Nilai Mutu Kumulatif    </t>
  </si>
  <si>
    <t xml:space="preserve">Kredit Kumulatif            </t>
  </si>
  <si>
    <t xml:space="preserve">Indek Prestasi Kumulatif  </t>
  </si>
  <si>
    <t xml:space="preserve">Prediket Kelulusan     </t>
  </si>
  <si>
    <t>Bahasa Inggris</t>
  </si>
  <si>
    <t xml:space="preserve">: </t>
  </si>
  <si>
    <t>Kewirausahaan</t>
  </si>
  <si>
    <t>Cukup</t>
  </si>
  <si>
    <t>Nomor Transkrip Akademik</t>
  </si>
  <si>
    <t>Program Pendidikan Tinggi</t>
  </si>
  <si>
    <t>Tanggal Kelulusan</t>
  </si>
  <si>
    <t>Nomor Ijazah Nasional</t>
  </si>
  <si>
    <t>Sarjana</t>
  </si>
  <si>
    <t>:</t>
  </si>
  <si>
    <t xml:space="preserve"> </t>
  </si>
  <si>
    <t>JUDUL SKRIPSI:</t>
  </si>
  <si>
    <t>TRANSKRIP AKADEMIK</t>
  </si>
  <si>
    <t>Ilmu Pemerintahan</t>
  </si>
  <si>
    <t>Pengantar Sosiologi</t>
  </si>
  <si>
    <t>Dasar - Dasar Ilmu Politik</t>
  </si>
  <si>
    <t>Pengantar Ilmu Administrasi</t>
  </si>
  <si>
    <t>Politik Pertanahan di Indonesia</t>
  </si>
  <si>
    <t>Wakil Dekan Bidang Akademik,</t>
  </si>
  <si>
    <t>Dr. Auradian Marta, S.IP, MA</t>
  </si>
  <si>
    <t>NIP. 198403192009121009</t>
  </si>
  <si>
    <t>a.n. Dekan</t>
  </si>
  <si>
    <t>Sangat Memuaskan</t>
  </si>
  <si>
    <t>Hukum Tata Pemerintahan</t>
  </si>
  <si>
    <t>Kelembagaan Desa</t>
  </si>
  <si>
    <t>Pelayanan Sektor Publik</t>
  </si>
  <si>
    <t>Pemerintahan Daerah</t>
  </si>
  <si>
    <t>Pemerintahan Desa</t>
  </si>
  <si>
    <t>Pemerintahan Nasional</t>
  </si>
  <si>
    <t>Birokrasi Pemerintahan</t>
  </si>
  <si>
    <t>Etika Pemerintahan</t>
  </si>
  <si>
    <t>Kebijakan Sektor Publik</t>
  </si>
  <si>
    <t>Perbandingan Pemerintahan</t>
  </si>
  <si>
    <t>Perencanaan dan Pembangunan Desa</t>
  </si>
  <si>
    <t>Sistem Kepartaian dan Pemilu</t>
  </si>
  <si>
    <t>Ekologi Pemerintahan</t>
  </si>
  <si>
    <t>Komunikasi Pemerintahan</t>
  </si>
  <si>
    <t>Sosiologi Pemerintahan</t>
  </si>
  <si>
    <t>Ekonomi Politik Lokal</t>
  </si>
  <si>
    <t>Pemberdayaan Masyarakat Desa</t>
  </si>
  <si>
    <t>Teori Pembangunan</t>
  </si>
  <si>
    <t>Teori Politik dan Pemerintahan</t>
  </si>
  <si>
    <t>Analisa Kekuatan Politik di Indonesia</t>
  </si>
  <si>
    <t>Demokrasi di Indonesia</t>
  </si>
  <si>
    <t>Pemerintahan dan Politik Lokal</t>
  </si>
  <si>
    <t>Dengan Pujian</t>
  </si>
  <si>
    <t>With Praise</t>
  </si>
  <si>
    <t>Highly Satisfactory</t>
  </si>
  <si>
    <t>Memuaskan</t>
  </si>
  <si>
    <t>Satisfactory</t>
  </si>
  <si>
    <t>Metodologi Ilmu Pemerintahan</t>
  </si>
  <si>
    <t>Pancasila</t>
  </si>
  <si>
    <t>Pengawasan Pemerintahan</t>
  </si>
  <si>
    <t>Name</t>
  </si>
  <si>
    <t>Academic Transcript Number</t>
  </si>
  <si>
    <t>Student Number</t>
  </si>
  <si>
    <t>Degree</t>
  </si>
  <si>
    <t>Bachelor</t>
  </si>
  <si>
    <t>Place/Date of Birth</t>
  </si>
  <si>
    <t>Study Program</t>
  </si>
  <si>
    <t>National Diploma Number</t>
  </si>
  <si>
    <t>Date of Completion</t>
  </si>
  <si>
    <t>CODE</t>
  </si>
  <si>
    <t>COURSE NAME</t>
  </si>
  <si>
    <t>CREDIT</t>
  </si>
  <si>
    <t>GRADE</t>
  </si>
  <si>
    <t>THESIS TITLE:</t>
  </si>
  <si>
    <t>Key to Grading</t>
  </si>
  <si>
    <t xml:space="preserve">Total Grade Points </t>
  </si>
  <si>
    <t>Letter Grade</t>
  </si>
  <si>
    <t>Grade Point</t>
  </si>
  <si>
    <t>Description</t>
  </si>
  <si>
    <t xml:space="preserve">Total Credit          </t>
  </si>
  <si>
    <t>Excellent</t>
  </si>
  <si>
    <t>Grade Point Average</t>
  </si>
  <si>
    <t>Graduation predicate</t>
  </si>
  <si>
    <t>Good</t>
  </si>
  <si>
    <t>Inadequate</t>
  </si>
  <si>
    <t>Pekanbaru, September 01, 2023</t>
  </si>
  <si>
    <t>Dean,</t>
  </si>
  <si>
    <t>MEYZI HERIYANTO</t>
  </si>
  <si>
    <t>NIP. 1975083119980210011</t>
  </si>
  <si>
    <t>Governance Ecology</t>
  </si>
  <si>
    <t>Governance Communication</t>
  </si>
  <si>
    <t>Indonesian</t>
  </si>
  <si>
    <t>English</t>
  </si>
  <si>
    <t>Social Research Method</t>
  </si>
  <si>
    <t>Governance Controlling</t>
  </si>
  <si>
    <t>Fundamentals of Political Science</t>
  </si>
  <si>
    <t>Governance Law</t>
  </si>
  <si>
    <t>Sociology of Governance</t>
  </si>
  <si>
    <t>Civics</t>
  </si>
  <si>
    <t>Management of Indonesian Resources</t>
  </si>
  <si>
    <t>Governance Matters</t>
  </si>
  <si>
    <t>Rural Community Empowerment</t>
  </si>
  <si>
    <t>Introduction to Sociology</t>
  </si>
  <si>
    <t>Planning and Regional Development</t>
  </si>
  <si>
    <t>Constitution Studies</t>
  </si>
  <si>
    <t>Rural Institutions</t>
  </si>
  <si>
    <t>Theory of Development</t>
  </si>
  <si>
    <t>Public Sector Service</t>
  </si>
  <si>
    <t>Region Governance</t>
  </si>
  <si>
    <t>Planning and Rural Development</t>
  </si>
  <si>
    <t>National Governance</t>
  </si>
  <si>
    <t>Democracy in Indonesia</t>
  </si>
  <si>
    <t>Governance Bureaucracy</t>
  </si>
  <si>
    <t>Ethics of Governance</t>
  </si>
  <si>
    <t>Public Sector Policy</t>
  </si>
  <si>
    <t>Governance and Local Politics</t>
  </si>
  <si>
    <t>Entrepreneurship</t>
  </si>
  <si>
    <t>Comparative Governance</t>
  </si>
  <si>
    <t>Agrarian Politics in Indonesia</t>
  </si>
  <si>
    <t>Internship</t>
  </si>
  <si>
    <t>Party System and General Election</t>
  </si>
  <si>
    <t>Fundamentals of Logics</t>
  </si>
  <si>
    <t>Introduction of Administration Science</t>
  </si>
  <si>
    <t>Political Power Analysis in Indonesia</t>
  </si>
  <si>
    <t>Technology and Information of Governance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</si>
  <si>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</si>
  <si>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</si>
  <si>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</si>
  <si>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</si>
  <si>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</si>
  <si>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</si>
  <si>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</si>
  <si>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</si>
  <si>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</si>
  <si>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</si>
  <si>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</si>
  <si>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</si>
  <si>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Dasar - Dasar Ilmu Pemerintahan</t>
  </si>
  <si>
    <t>Fundamentals of Governance Science</t>
  </si>
  <si>
    <t>Leadership in Governance</t>
  </si>
  <si>
    <t>Tata Kelola Pemerintahan</t>
  </si>
  <si>
    <t>E</t>
  </si>
  <si>
    <t>Thesis</t>
  </si>
  <si>
    <t>Foreign Politic and Diplomation of The RI</t>
  </si>
  <si>
    <t>DANIEL RICKY</t>
  </si>
  <si>
    <t>Methodology of Governance Science</t>
  </si>
  <si>
    <t>Government Studies</t>
  </si>
  <si>
    <t>Religion</t>
  </si>
  <si>
    <t>Studi Konstitusi</t>
  </si>
  <si>
    <t>SPO21001</t>
  </si>
  <si>
    <t>Kuliah Kerja Nyata</t>
  </si>
  <si>
    <t>E-Government Dalam Pelayanan Pendidikan Di Masa Pandemi Covid-19 Kota Pekanbaru Tahun 2020</t>
  </si>
  <si>
    <t>UXN11001</t>
  </si>
  <si>
    <t>Agama Islam</t>
  </si>
  <si>
    <t>UXN11169</t>
  </si>
  <si>
    <t>SPI22005</t>
  </si>
  <si>
    <t>UXN11217</t>
  </si>
  <si>
    <t>SPI22006</t>
  </si>
  <si>
    <t>Kewarganegaraan</t>
  </si>
  <si>
    <t>UXN12143</t>
  </si>
  <si>
    <t>UXN41001</t>
  </si>
  <si>
    <t>SPI31002</t>
  </si>
  <si>
    <t>SPI31003</t>
  </si>
  <si>
    <t>Masalah-Masalah Pemerintahan</t>
  </si>
  <si>
    <t>SPI31004</t>
  </si>
  <si>
    <t>SPI11001</t>
  </si>
  <si>
    <t>SPI31005</t>
  </si>
  <si>
    <t>SPI11002</t>
  </si>
  <si>
    <t>SPI31006</t>
  </si>
  <si>
    <t>SPI31007</t>
  </si>
  <si>
    <t>Perencanaan dan Pembangunan Wilayah</t>
  </si>
  <si>
    <t>SPI12002</t>
  </si>
  <si>
    <t>SPI12003</t>
  </si>
  <si>
    <t>SPI32001</t>
  </si>
  <si>
    <t>Tata Kelola Keuangan Pemerintahan</t>
  </si>
  <si>
    <t>SPI12004</t>
  </si>
  <si>
    <t>SPI32002</t>
  </si>
  <si>
    <t>Teknologi dan Informasi Pemerintahan</t>
  </si>
  <si>
    <t>SPI12005</t>
  </si>
  <si>
    <t>SPI32003</t>
  </si>
  <si>
    <t>SPI12006</t>
  </si>
  <si>
    <t>SPI32004</t>
  </si>
  <si>
    <t>SPI21001</t>
  </si>
  <si>
    <t>SPI32005</t>
  </si>
  <si>
    <t>SPI21002</t>
  </si>
  <si>
    <t>SPI21003</t>
  </si>
  <si>
    <t>SPI21004</t>
  </si>
  <si>
    <t>SPO11001</t>
  </si>
  <si>
    <t>SPI21005</t>
  </si>
  <si>
    <t>SPO11002</t>
  </si>
  <si>
    <t>SPI21006</t>
  </si>
  <si>
    <t>SPO11003</t>
  </si>
  <si>
    <t>SPI21007</t>
  </si>
  <si>
    <t>SPI22003</t>
  </si>
  <si>
    <t>Tata Kelola Sumber Daya Manusia</t>
  </si>
  <si>
    <t>SPI31001</t>
  </si>
  <si>
    <t>SPI12001</t>
  </si>
  <si>
    <t>Masalah Pembangunan Politik</t>
  </si>
  <si>
    <t>SPI42001</t>
  </si>
  <si>
    <t>Skripsi</t>
  </si>
  <si>
    <t>UXN12104</t>
  </si>
  <si>
    <t>UXNF11313</t>
  </si>
  <si>
    <t>TOEFL Preparations</t>
  </si>
  <si>
    <t>Kepemimpinan Dalam Pemerintahan</t>
  </si>
  <si>
    <t>Pekanbaru,02 September 2024</t>
  </si>
  <si>
    <t>SPI22001</t>
  </si>
  <si>
    <t>SPI22004</t>
  </si>
  <si>
    <t>Proses Legislasi di Indonesia</t>
  </si>
  <si>
    <t>SPO22001</t>
  </si>
  <si>
    <t>Metodologi Penelitian Sosial</t>
  </si>
  <si>
    <t>SPO22002</t>
  </si>
  <si>
    <t>Dasar - Dasar Logika</t>
  </si>
  <si>
    <t>SPI31008</t>
  </si>
  <si>
    <t>SPK31003</t>
  </si>
  <si>
    <t>Citra Opini Publik</t>
  </si>
  <si>
    <t>Muhammad Al Zikri</t>
  </si>
  <si>
    <t xml:space="preserve">TENGGAYUN / 03 Februari 2003 </t>
  </si>
  <si>
    <t xml:space="preserve">Tenggayun, 03 Februari 2003 </t>
  </si>
  <si>
    <t>Legislative Process in Indonesia</t>
  </si>
  <si>
    <t>Local Politics Economy</t>
  </si>
  <si>
    <t>Theory of Politics and Government</t>
  </si>
  <si>
    <t>Government Management</t>
  </si>
  <si>
    <t>Government Financial Management</t>
  </si>
  <si>
    <t>Problems of Political Development</t>
  </si>
  <si>
    <t>Public Image and Opinion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</si>
</sst>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[$-421]dd\ mmmm\ yyyy;@"/>
  </numFmts>
  <fonts count="25" x14ac:knownFonts="1">
    <font>
      <sz val="11"/>
      <color theme="1"/>
      <name val="Calibri"/>
      <family val="2"/>
      <scheme val="minor"/>
    </font>
    <font>
      <sz val="9"/>
      <name val="Arial Narrow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u/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2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quotePrefix="1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0" borderId="3" xfId="0" applyFont="1" applyBorder="1" applyAlignment="1">
      <alignment vertical="center"/>
    </xf>
    <xf numFmtId="0" fontId="8" fillId="0" borderId="0" xfId="0" applyFont="1"/>
    <xf numFmtId="0" fontId="1" fillId="0" borderId="3" xfId="0" applyFont="1" applyBorder="1" applyAlignment="1">
      <alignment horizontal="center" vertical="center"/>
    </xf>
    <xf numFmtId="0" fontId="11" fillId="0" borderId="0" xfId="0" applyFont="1"/>
    <xf numFmtId="2" fontId="2" fillId="0" borderId="0" xfId="0" applyNumberFormat="1" applyFont="1"/>
    <xf numFmtId="0" fontId="12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2" fontId="2" fillId="0" borderId="0" xfId="0" applyNumberFormat="1" applyFont="1" applyAlignment="1">
      <alignment wrapText="1"/>
    </xf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10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right" indent="1"/>
    </xf>
    <xf numFmtId="0" fontId="9" fillId="0" borderId="10" xfId="0" applyFont="1" applyBorder="1" applyAlignment="1">
      <alignment horizontal="center"/>
    </xf>
    <xf numFmtId="2" fontId="9" fillId="0" borderId="2" xfId="0" applyNumberFormat="1" applyFont="1" applyBorder="1" applyAlignment="1">
      <alignment horizontal="right" indent="1"/>
    </xf>
    <xf numFmtId="0" fontId="15" fillId="0" borderId="0" xfId="0" applyFont="1"/>
    <xf numFmtId="0" fontId="16" fillId="0" borderId="0" xfId="0" applyFont="1"/>
    <xf numFmtId="0" fontId="1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/>
    </xf>
    <xf numFmtId="0" fontId="10" fillId="0" borderId="13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indent="1"/>
    </xf>
    <xf numFmtId="2" fontId="9" fillId="0" borderId="0" xfId="0" applyNumberFormat="1" applyFont="1" applyAlignment="1">
      <alignment horizontal="right" indent="1"/>
    </xf>
    <xf numFmtId="0" fontId="10" fillId="0" borderId="4" xfId="0" applyFont="1" applyBorder="1" applyAlignment="1">
      <alignment horizontal="left" indent="1"/>
    </xf>
    <xf numFmtId="0" fontId="9" fillId="0" borderId="15" xfId="0" applyFont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2" fontId="9" fillId="0" borderId="15" xfId="0" applyNumberFormat="1" applyFont="1" applyBorder="1" applyAlignment="1">
      <alignment horizontal="right" indent="1"/>
    </xf>
    <xf numFmtId="0" fontId="9" fillId="0" borderId="16" xfId="0" applyFont="1" applyBorder="1" applyAlignment="1">
      <alignment horizontal="center"/>
    </xf>
    <xf numFmtId="2" fontId="9" fillId="0" borderId="1" xfId="0" applyNumberFormat="1" applyFont="1" applyBorder="1" applyAlignment="1">
      <alignment horizontal="right" indent="1"/>
    </xf>
    <xf numFmtId="164" fontId="10" fillId="0" borderId="0" xfId="1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2"/>
    </xf>
    <xf numFmtId="2" fontId="10" fillId="0" borderId="3" xfId="0" applyNumberFormat="1" applyFont="1" applyBorder="1" applyAlignment="1">
      <alignment horizontal="right" indent="1"/>
    </xf>
    <xf numFmtId="0" fontId="10" fillId="0" borderId="4" xfId="0" applyFont="1" applyBorder="1" applyAlignment="1">
      <alignment horizontal="left" indent="2"/>
    </xf>
    <xf numFmtId="0" fontId="9" fillId="0" borderId="18" xfId="0" applyFont="1" applyBorder="1" applyAlignment="1">
      <alignment horizontal="center"/>
    </xf>
    <xf numFmtId="2" fontId="9" fillId="0" borderId="19" xfId="0" applyNumberFormat="1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/>
    <xf numFmtId="0" fontId="6" fillId="2" borderId="5" xfId="0" applyFont="1" applyFill="1" applyBorder="1"/>
    <xf numFmtId="0" fontId="2" fillId="0" borderId="5" xfId="0" applyFont="1" applyBorder="1"/>
    <xf numFmtId="0" fontId="0" fillId="0" borderId="0" xfId="0" applyAlignment="1"/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/>
    <xf numFmtId="0" fontId="6" fillId="0" borderId="0" xfId="0" quotePrefix="1" applyFont="1" applyAlignment="1">
      <alignment vertical="center"/>
    </xf>
    <xf numFmtId="0" fontId="6" fillId="0" borderId="0" xfId="0" applyFont="1" applyBorder="1"/>
    <xf numFmtId="0" fontId="22" fillId="0" borderId="1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11" fillId="0" borderId="0" xfId="0" applyFont="1" applyBorder="1"/>
    <xf numFmtId="43" fontId="10" fillId="0" borderId="4" xfId="6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43" fontId="10" fillId="0" borderId="13" xfId="6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2" fontId="10" fillId="0" borderId="21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wrapText="1"/>
    </xf>
    <xf numFmtId="2" fontId="6" fillId="0" borderId="0" xfId="0" applyNumberFormat="1" applyFont="1"/>
    <xf numFmtId="0" fontId="6" fillId="0" borderId="0" xfId="0" quotePrefix="1" applyFont="1"/>
    <xf numFmtId="0" fontId="6" fillId="2" borderId="0" xfId="0" applyFont="1" applyFill="1"/>
    <xf numFmtId="0" fontId="23" fillId="0" borderId="0" xfId="0" applyFont="1"/>
    <xf numFmtId="0" fontId="21" fillId="0" borderId="0" xfId="0" applyFont="1" applyAlignment="1">
      <alignment vertical="center"/>
    </xf>
    <xf numFmtId="0" fontId="24" fillId="0" borderId="5" xfId="0" applyNumberFormat="1" applyFont="1" applyFill="1" applyBorder="1" applyAlignment="1">
      <alignment horizontal="left" vertical="center"/>
    </xf>
    <xf numFmtId="0" fontId="6" fillId="0" borderId="0" xfId="0" applyFont="1"/>
    <xf numFmtId="0" fontId="0" fillId="0" borderId="0" xfId="0" applyAlignment="1">
      <alignment vertical="center"/>
    </xf>
    <xf numFmtId="0" fontId="8" fillId="4" borderId="5" xfId="0" applyFont="1" applyFill="1" applyBorder="1"/>
    <xf numFmtId="0" fontId="8" fillId="3" borderId="5" xfId="0" applyFont="1" applyFill="1" applyBorder="1"/>
    <xf numFmtId="0" fontId="11" fillId="2" borderId="5" xfId="0" applyFont="1" applyFill="1" applyBorder="1"/>
    <xf numFmtId="2" fontId="10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8" xfId="0" applyFont="1" applyBorder="1" applyAlignment="1">
      <alignment horizontal="center"/>
    </xf>
    <xf numFmtId="2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164" fontId="10" fillId="0" borderId="4" xfId="1" applyFont="1" applyBorder="1" applyAlignment="1"/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wrapText="1"/>
    </xf>
    <xf numFmtId="0" fontId="1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5" fontId="6" fillId="0" borderId="0" xfId="0" quotePrefix="1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/>
    </xf>
    <xf numFmtId="0" fontId="13" fillId="0" borderId="3" xfId="0" quotePrefix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/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4" fontId="10" fillId="0" borderId="19" xfId="1" applyFont="1" applyBorder="1" applyAlignment="1">
      <alignment vertical="center"/>
    </xf>
    <xf numFmtId="164" fontId="10" fillId="0" borderId="11" xfId="1" applyFont="1" applyBorder="1" applyAlignment="1">
      <alignment vertical="center"/>
    </xf>
    <xf numFmtId="164" fontId="10" fillId="0" borderId="22" xfId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2" fontId="6" fillId="0" borderId="0" xfId="0" applyNumberFormat="1" applyFont="1" applyAlignment="1">
      <alignment horizontal="left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2" fontId="6" fillId="0" borderId="0" xfId="0" applyNumberFormat="1" applyFont="1" applyAlignment="1">
      <alignment horizontal="left" wrapText="1"/>
    </xf>
    <xf numFmtId="0" fontId="13" fillId="0" borderId="1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</cellXfs>
  <cellStyles count="7">
    <cellStyle name="Comma" xfId="6" builtinId="3"/>
    <cellStyle name="Comma [0]" xfId="1" builtinId="6"/>
    <cellStyle name="Comma [0] 2" xfId="5"/>
    <cellStyle name="Comma [0] 3" xfId="4"/>
    <cellStyle name="Comma [0] 4" xfId="2"/>
    <cellStyle name="Comm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KRIP%20&amp;%20SKL%20FISIP%202021/IP%202023/IP_WISUDA%20OKTOBER%202023/IP%20INGGRIS%20OKTOBER%202023/A_IP_TRANSKRIP%20FISIP_INGG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KRIP FISIP UNRI  INGGRIS "/>
      <sheetName val="OLAH MASTER INGGRIS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9"/>
  <sheetViews>
    <sheetView tabSelected="1" zoomScaleNormal="100" workbookViewId="0">
      <selection activeCell="T32" sqref="T32"/>
    </sheetView>
  </sheetViews>
  <sheetFormatPr defaultColWidth="9.140625" defaultRowHeight="15" x14ac:dyDescent="0.25"/>
  <cols>
    <col min="1" max="1" width="4.7109375" customWidth="1"/>
    <col min="2" max="2" width="8.7109375" customWidth="1"/>
    <col min="3" max="3" width="4.7109375" customWidth="1"/>
    <col min="4" max="4" width="1" customWidth="1"/>
    <col min="5" max="5" width="4.7109375" customWidth="1"/>
    <col min="6" max="6" width="13.7109375" customWidth="1"/>
    <col min="7" max="7" width="6.85546875" customWidth="1"/>
    <col min="8" max="8" width="6.7109375" customWidth="1"/>
    <col min="9" max="9" width="6.5703125" hidden="1" customWidth="1"/>
    <col min="10" max="10" width="4.28515625" customWidth="1"/>
    <col min="11" max="11" width="8.42578125" customWidth="1"/>
    <col min="12" max="12" width="9.140625" customWidth="1"/>
    <col min="13" max="13" width="1.28515625" customWidth="1"/>
    <col min="14" max="14" width="2" bestFit="1" customWidth="1"/>
    <col min="15" max="15" width="11.85546875" customWidth="1"/>
    <col min="16" max="17" width="6.7109375" customWidth="1"/>
    <col min="18" max="18" width="6.28515625" hidden="1" customWidth="1"/>
    <col min="20" max="20" width="19.85546875" customWidth="1"/>
    <col min="21" max="21" width="18.7109375" customWidth="1"/>
  </cols>
  <sheetData>
    <row r="1" spans="1:21" s="4" customFormat="1" ht="15.75" x14ac:dyDescent="0.25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1" s="6" customFormat="1" ht="12.95" customHeight="1" x14ac:dyDescent="0.2"/>
    <row r="3" spans="1:21" s="6" customFormat="1" ht="12.75" customHeight="1" x14ac:dyDescent="0.2">
      <c r="A3" s="3" t="s">
        <v>0</v>
      </c>
      <c r="B3" s="3"/>
      <c r="D3" s="6" t="s">
        <v>39</v>
      </c>
      <c r="E3" s="100" t="s">
        <v>238</v>
      </c>
      <c r="F3" s="100"/>
      <c r="G3" s="100"/>
      <c r="H3" s="100"/>
      <c r="J3" s="3" t="s">
        <v>34</v>
      </c>
      <c r="L3" s="3"/>
      <c r="M3" s="3" t="s">
        <v>31</v>
      </c>
      <c r="N3" s="96"/>
      <c r="O3" s="96"/>
      <c r="P3" s="96"/>
      <c r="Q3" s="96"/>
      <c r="R3" s="3"/>
    </row>
    <row r="4" spans="1:21" s="6" customFormat="1" ht="12.75" x14ac:dyDescent="0.2">
      <c r="A4" s="3" t="s">
        <v>10</v>
      </c>
      <c r="B4" s="3"/>
      <c r="D4" s="6" t="s">
        <v>39</v>
      </c>
      <c r="E4" s="99">
        <v>2001125818</v>
      </c>
      <c r="F4" s="99"/>
      <c r="G4" s="99"/>
      <c r="H4" s="99"/>
      <c r="J4" s="3" t="s">
        <v>35</v>
      </c>
      <c r="L4" s="3"/>
      <c r="M4" s="3" t="s">
        <v>31</v>
      </c>
      <c r="N4" s="96" t="s">
        <v>38</v>
      </c>
      <c r="O4" s="96"/>
      <c r="P4" s="96"/>
      <c r="Q4" s="96"/>
      <c r="R4" s="3"/>
    </row>
    <row r="5" spans="1:21" s="6" customFormat="1" ht="13.5" customHeight="1" x14ac:dyDescent="0.2">
      <c r="A5" s="18" t="s">
        <v>2</v>
      </c>
      <c r="B5" s="3"/>
      <c r="D5" s="6" t="s">
        <v>39</v>
      </c>
      <c r="E5" s="99" t="s">
        <v>240</v>
      </c>
      <c r="F5" s="99"/>
      <c r="G5" s="99"/>
      <c r="H5" s="99"/>
      <c r="J5" s="18" t="s">
        <v>1</v>
      </c>
      <c r="K5" s="19"/>
      <c r="L5" s="18"/>
      <c r="M5" s="20" t="s">
        <v>31</v>
      </c>
      <c r="N5" s="96" t="s">
        <v>43</v>
      </c>
      <c r="O5" s="96"/>
      <c r="P5" s="96"/>
      <c r="Q5" s="96"/>
      <c r="R5" s="3"/>
    </row>
    <row r="6" spans="1:21" s="6" customFormat="1" ht="12.75" x14ac:dyDescent="0.2">
      <c r="A6" s="3" t="s">
        <v>37</v>
      </c>
      <c r="B6" s="3"/>
      <c r="D6" s="6" t="s">
        <v>39</v>
      </c>
      <c r="E6" s="99"/>
      <c r="F6" s="91"/>
      <c r="G6" s="91"/>
      <c r="J6" s="3" t="s">
        <v>36</v>
      </c>
      <c r="L6" s="3"/>
      <c r="M6" s="3" t="s">
        <v>31</v>
      </c>
      <c r="N6" s="107"/>
      <c r="O6" s="108"/>
      <c r="P6" s="108"/>
      <c r="Q6" s="108"/>
      <c r="R6" s="3"/>
    </row>
    <row r="7" spans="1:21" s="6" customFormat="1" ht="12.95" customHeight="1" thickBot="1" x14ac:dyDescent="0.25">
      <c r="A7" s="3"/>
      <c r="B7" s="3"/>
      <c r="C7" s="104"/>
      <c r="D7" s="104"/>
      <c r="E7" s="104"/>
      <c r="F7" s="10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1" s="8" customFormat="1" ht="12.6" customHeight="1" thickTop="1" x14ac:dyDescent="0.25">
      <c r="A8" s="102" t="s">
        <v>21</v>
      </c>
      <c r="B8" s="97" t="s">
        <v>22</v>
      </c>
      <c r="C8" s="97" t="s">
        <v>23</v>
      </c>
      <c r="D8" s="97"/>
      <c r="E8" s="97"/>
      <c r="F8" s="97"/>
      <c r="G8" s="97" t="s">
        <v>24</v>
      </c>
      <c r="H8" s="97" t="s">
        <v>25</v>
      </c>
      <c r="I8" s="27"/>
      <c r="J8" s="102" t="s">
        <v>21</v>
      </c>
      <c r="K8" s="97" t="s">
        <v>22</v>
      </c>
      <c r="L8" s="97" t="s">
        <v>23</v>
      </c>
      <c r="M8" s="97"/>
      <c r="N8" s="97"/>
      <c r="O8" s="97"/>
      <c r="P8" s="97" t="s">
        <v>24</v>
      </c>
      <c r="Q8" s="105" t="s">
        <v>25</v>
      </c>
      <c r="R8" s="7"/>
      <c r="S8" t="s">
        <v>239</v>
      </c>
      <c r="T8" s="88" t="str">
        <f>PROPER(S8)</f>
        <v xml:space="preserve">Tenggayun / 03 Februari 2003 </v>
      </c>
    </row>
    <row r="9" spans="1:21" s="8" customFormat="1" ht="12.6" customHeight="1" x14ac:dyDescent="0.2">
      <c r="A9" s="103"/>
      <c r="B9" s="98"/>
      <c r="C9" s="98"/>
      <c r="D9" s="98"/>
      <c r="E9" s="98"/>
      <c r="F9" s="98"/>
      <c r="G9" s="98"/>
      <c r="H9" s="98"/>
      <c r="I9" s="49" t="s">
        <v>3</v>
      </c>
      <c r="J9" s="103"/>
      <c r="K9" s="98"/>
      <c r="L9" s="98"/>
      <c r="M9" s="98"/>
      <c r="N9" s="98"/>
      <c r="O9" s="98"/>
      <c r="P9" s="98"/>
      <c r="Q9" s="106"/>
      <c r="R9" s="9" t="s">
        <v>3</v>
      </c>
      <c r="S9" s="83"/>
      <c r="T9" s="83"/>
      <c r="U9" s="118"/>
    </row>
    <row r="10" spans="1:21" s="10" customFormat="1" ht="12.6" customHeight="1" x14ac:dyDescent="0.25">
      <c r="A10" s="47">
        <v>1</v>
      </c>
      <c r="B10" s="36" t="str">
        <f>'MASTER IND-2'!B1</f>
        <v>UXN11001</v>
      </c>
      <c r="C10" s="93" t="str">
        <f>'MASTER IND-2'!C1</f>
        <v>Agama Islam</v>
      </c>
      <c r="D10" s="93"/>
      <c r="E10" s="93"/>
      <c r="F10" s="93"/>
      <c r="G10" s="21">
        <f>'MASTER IND-2'!D1</f>
        <v>2</v>
      </c>
      <c r="H10" s="46" t="str">
        <f>'MASTER IND-2'!E1</f>
        <v>A-</v>
      </c>
      <c r="I10" s="48">
        <f>IF(H10="A","4"*G10,IF(H10="A-","3,75"*G10,IF(H10="B+","3,50"*G10,IF(H10="B","3"*G10,IF(H10="B-","2,75"*G10,IF(H10="C+","2,50"*G10,IF(H10="C","2"*G10,IF(H10="D","1"*G10,"0"*G10))))))))</f>
        <v>7.5</v>
      </c>
      <c r="J10" s="47">
        <v>26</v>
      </c>
      <c r="K10" s="36" t="str">
        <f>'MASTER IND-2'!B26</f>
        <v>SPI21007</v>
      </c>
      <c r="L10" s="93" t="str">
        <f>'MASTER IND-2'!C26</f>
        <v>Perbandingan Pemerintahan</v>
      </c>
      <c r="M10" s="93"/>
      <c r="N10" s="93"/>
      <c r="O10" s="93"/>
      <c r="P10" s="21">
        <f>'MASTER IND-2'!D26</f>
        <v>3</v>
      </c>
      <c r="Q10" s="30" t="str">
        <f>'MASTER IND-2'!E26</f>
        <v>B+</v>
      </c>
      <c r="R10" s="22">
        <f>IF(Q10="A","4"*P10,IF(Q10="A-","3,75"*P10,IF(Q10="B+","3,50"*P10,IF(Q10="B","3"*P10,IF(Q10="B-","2,75"*P10,IF(Q10="C+","2,50"*P10,IF(Q10="C","2"*P10,IF(Q10="D","1"*P10,"0"*P10))))))))</f>
        <v>10.5</v>
      </c>
      <c r="S10" t="s">
        <v>174</v>
      </c>
      <c r="T10" s="84" t="str">
        <f>UPPER(S10)</f>
        <v>E-GOVERNMENT DALAM PELAYANAN PENDIDIKAN DI MASA PANDEMI COVID-19 KOTA PEKANBARU TAHUN 2020</v>
      </c>
      <c r="U10" s="118"/>
    </row>
    <row r="11" spans="1:21" s="10" customFormat="1" ht="12.6" customHeight="1" x14ac:dyDescent="0.25">
      <c r="A11" s="23">
        <v>2</v>
      </c>
      <c r="B11" s="36" t="str">
        <f>'MASTER IND-2'!B2</f>
        <v>UXN11169</v>
      </c>
      <c r="C11" s="93" t="str">
        <f>'MASTER IND-2'!C2</f>
        <v>Pancasila</v>
      </c>
      <c r="D11" s="93"/>
      <c r="E11" s="93"/>
      <c r="F11" s="93"/>
      <c r="G11" s="21">
        <f>'MASTER IND-2'!D2</f>
        <v>2</v>
      </c>
      <c r="H11" s="46" t="str">
        <f>'MASTER IND-2'!E2</f>
        <v>A-</v>
      </c>
      <c r="I11" s="24">
        <f t="shared" ref="I11:I34" si="0">IF(H11="A","4"*G11,IF(H11="A-","3,75"*G11,IF(H11="B+","3,50"*G11,IF(H11="B","3"*G11,IF(H11="B-","2,75"*G11,IF(H11="C+","2,50"*G11,IF(H11="C","2"*G11,IF(H11="D","1"*G11,"0"*G11))))))))</f>
        <v>7.5</v>
      </c>
      <c r="J11" s="47">
        <v>27</v>
      </c>
      <c r="K11" s="36" t="str">
        <f>'MASTER IND-2'!B27</f>
        <v>SPI21006</v>
      </c>
      <c r="L11" s="93" t="str">
        <f>'MASTER IND-2'!C27</f>
        <v>Ekologi Pemerintahan</v>
      </c>
      <c r="M11" s="93"/>
      <c r="N11" s="93"/>
      <c r="O11" s="93"/>
      <c r="P11" s="21">
        <f>'MASTER IND-2'!D27</f>
        <v>3</v>
      </c>
      <c r="Q11" s="30" t="str">
        <f>'MASTER IND-2'!E27</f>
        <v>A-</v>
      </c>
      <c r="R11" s="22">
        <f t="shared" ref="R11:R34" si="1">IF(Q11="A","4"*P11,IF(Q11="A-","3,75"*P11,IF(Q11="B+","3,50"*P11,IF(Q11="B","3"*P11,IF(Q11="B-","2,75"*P11,IF(Q11="C+","2,50"*P11,IF(Q11="C","2"*P11,IF(Q11="D","1"*P11,"0"*P11))))))))</f>
        <v>11.25</v>
      </c>
      <c r="U11" s="118"/>
    </row>
    <row r="12" spans="1:21" s="10" customFormat="1" ht="12.6" customHeight="1" x14ac:dyDescent="0.25">
      <c r="A12" s="23">
        <v>3</v>
      </c>
      <c r="B12" s="36" t="str">
        <f>'MASTER IND-2'!B3</f>
        <v>UXN11217</v>
      </c>
      <c r="C12" s="93" t="str">
        <f>'MASTER IND-2'!C3</f>
        <v>Bahasa Indonesia</v>
      </c>
      <c r="D12" s="93"/>
      <c r="E12" s="93"/>
      <c r="F12" s="93"/>
      <c r="G12" s="21">
        <f>'MASTER IND-2'!D3</f>
        <v>2</v>
      </c>
      <c r="H12" s="46" t="str">
        <f>'MASTER IND-2'!E3</f>
        <v>A</v>
      </c>
      <c r="I12" s="24">
        <f t="shared" si="0"/>
        <v>8</v>
      </c>
      <c r="J12" s="47">
        <v>28</v>
      </c>
      <c r="K12" s="36" t="str">
        <f>'MASTER IND-2'!B28</f>
        <v>SPI22001</v>
      </c>
      <c r="L12" s="93" t="str">
        <f>'MASTER IND-2'!C28</f>
        <v>Komunikasi Pemerintahan</v>
      </c>
      <c r="M12" s="93"/>
      <c r="N12" s="93"/>
      <c r="O12" s="93"/>
      <c r="P12" s="21">
        <f>'MASTER IND-2'!D28</f>
        <v>3</v>
      </c>
      <c r="Q12" s="30" t="str">
        <f>'MASTER IND-2'!E28</f>
        <v>A-</v>
      </c>
      <c r="R12" s="22">
        <f t="shared" si="1"/>
        <v>11.25</v>
      </c>
    </row>
    <row r="13" spans="1:21" s="10" customFormat="1" ht="12.6" customHeight="1" x14ac:dyDescent="0.25">
      <c r="A13" s="23">
        <v>4</v>
      </c>
      <c r="B13" s="36" t="str">
        <f>'MASTER IND-2'!B4</f>
        <v>UXN12104</v>
      </c>
      <c r="C13" s="93" t="str">
        <f>'MASTER IND-2'!C4</f>
        <v>Kewarganegaraan</v>
      </c>
      <c r="D13" s="93"/>
      <c r="E13" s="93"/>
      <c r="F13" s="93"/>
      <c r="G13" s="21">
        <f>'MASTER IND-2'!D4</f>
        <v>2</v>
      </c>
      <c r="H13" s="46" t="str">
        <f>'MASTER IND-2'!E4</f>
        <v>A-</v>
      </c>
      <c r="I13" s="24">
        <f t="shared" si="0"/>
        <v>7.5</v>
      </c>
      <c r="J13" s="47">
        <v>29</v>
      </c>
      <c r="K13" s="36" t="str">
        <f>'MASTER IND-2'!B29</f>
        <v>SPI22003</v>
      </c>
      <c r="L13" s="93" t="str">
        <f>'MASTER IND-2'!C29</f>
        <v>Tata Kelola Sumber Daya Manusia</v>
      </c>
      <c r="M13" s="93"/>
      <c r="N13" s="93"/>
      <c r="O13" s="93"/>
      <c r="P13" s="21">
        <f>'MASTER IND-2'!D29</f>
        <v>3</v>
      </c>
      <c r="Q13" s="30" t="str">
        <f>'MASTER IND-2'!E29</f>
        <v>A</v>
      </c>
      <c r="R13" s="22">
        <f t="shared" si="1"/>
        <v>12</v>
      </c>
    </row>
    <row r="14" spans="1:21" s="10" customFormat="1" ht="12.6" customHeight="1" x14ac:dyDescent="0.25">
      <c r="A14" s="23">
        <v>5</v>
      </c>
      <c r="B14" s="36" t="str">
        <f>'MASTER IND-2'!B5</f>
        <v>UXN12143</v>
      </c>
      <c r="C14" s="93" t="str">
        <f>'MASTER IND-2'!C5</f>
        <v>Bahasa Inggris</v>
      </c>
      <c r="D14" s="93"/>
      <c r="E14" s="93"/>
      <c r="F14" s="93"/>
      <c r="G14" s="21">
        <f>'MASTER IND-2'!D5</f>
        <v>2</v>
      </c>
      <c r="H14" s="46" t="str">
        <f>'MASTER IND-2'!E5</f>
        <v>A-</v>
      </c>
      <c r="I14" s="24">
        <f t="shared" si="0"/>
        <v>7.5</v>
      </c>
      <c r="J14" s="47">
        <v>30</v>
      </c>
      <c r="K14" s="36" t="str">
        <f>'MASTER IND-2'!B30</f>
        <v>SPI22004</v>
      </c>
      <c r="L14" s="93" t="str">
        <f>'MASTER IND-2'!C30</f>
        <v>Proses Legislasi di Indonesia</v>
      </c>
      <c r="M14" s="93"/>
      <c r="N14" s="93"/>
      <c r="O14" s="93"/>
      <c r="P14" s="21">
        <f>'MASTER IND-2'!D30</f>
        <v>3</v>
      </c>
      <c r="Q14" s="30" t="str">
        <f>'MASTER IND-2'!E30</f>
        <v>B+</v>
      </c>
      <c r="R14" s="22">
        <f t="shared" si="1"/>
        <v>10.5</v>
      </c>
    </row>
    <row r="15" spans="1:21" s="10" customFormat="1" ht="12.6" customHeight="1" x14ac:dyDescent="0.25">
      <c r="A15" s="23">
        <v>6</v>
      </c>
      <c r="B15" s="36" t="str">
        <f>'MASTER IND-2'!B6</f>
        <v>SPO11001</v>
      </c>
      <c r="C15" s="93" t="str">
        <f>'MASTER IND-2'!C6</f>
        <v>Dasar - Dasar Ilmu Politik</v>
      </c>
      <c r="D15" s="93"/>
      <c r="E15" s="93"/>
      <c r="F15" s="93"/>
      <c r="G15" s="21">
        <f>'MASTER IND-2'!D6</f>
        <v>3</v>
      </c>
      <c r="H15" s="46" t="str">
        <f>'MASTER IND-2'!E6</f>
        <v>A</v>
      </c>
      <c r="I15" s="24">
        <f t="shared" si="0"/>
        <v>12</v>
      </c>
      <c r="J15" s="47">
        <v>31</v>
      </c>
      <c r="K15" s="36" t="str">
        <f>'MASTER IND-2'!B31</f>
        <v>SPI22005</v>
      </c>
      <c r="L15" s="93" t="str">
        <f>'MASTER IND-2'!C31</f>
        <v>Pengawasan Pemerintahan</v>
      </c>
      <c r="M15" s="93"/>
      <c r="N15" s="93"/>
      <c r="O15" s="93"/>
      <c r="P15" s="21">
        <f>'MASTER IND-2'!D31</f>
        <v>3</v>
      </c>
      <c r="Q15" s="30" t="str">
        <f>'MASTER IND-2'!E31</f>
        <v>A</v>
      </c>
      <c r="R15" s="22">
        <f t="shared" si="1"/>
        <v>12</v>
      </c>
    </row>
    <row r="16" spans="1:21" s="10" customFormat="1" ht="12.6" customHeight="1" x14ac:dyDescent="0.25">
      <c r="A16" s="23">
        <v>7</v>
      </c>
      <c r="B16" s="36" t="str">
        <f>'MASTER IND-2'!B7</f>
        <v>SPO11002</v>
      </c>
      <c r="C16" s="93" t="str">
        <f>'MASTER IND-2'!C7</f>
        <v>Pengantar Sosiologi</v>
      </c>
      <c r="D16" s="93"/>
      <c r="E16" s="93"/>
      <c r="F16" s="93"/>
      <c r="G16" s="21">
        <f>'MASTER IND-2'!D7</f>
        <v>3</v>
      </c>
      <c r="H16" s="46" t="str">
        <f>'MASTER IND-2'!E7</f>
        <v>A-</v>
      </c>
      <c r="I16" s="24">
        <f t="shared" si="0"/>
        <v>11.25</v>
      </c>
      <c r="J16" s="47">
        <v>32</v>
      </c>
      <c r="K16" s="36" t="str">
        <f>'MASTER IND-2'!B32</f>
        <v>SPI22006</v>
      </c>
      <c r="L16" s="93" t="str">
        <f>'MASTER IND-2'!C32</f>
        <v>Sosiologi Pemerintahan</v>
      </c>
      <c r="M16" s="93"/>
      <c r="N16" s="93"/>
      <c r="O16" s="93"/>
      <c r="P16" s="21">
        <f>'MASTER IND-2'!D32</f>
        <v>3</v>
      </c>
      <c r="Q16" s="30" t="str">
        <f>'MASTER IND-2'!E32</f>
        <v>A</v>
      </c>
      <c r="R16" s="22">
        <f t="shared" si="1"/>
        <v>12</v>
      </c>
    </row>
    <row r="17" spans="1:18" s="10" customFormat="1" ht="12.6" customHeight="1" x14ac:dyDescent="0.25">
      <c r="A17" s="23">
        <v>8</v>
      </c>
      <c r="B17" s="36" t="str">
        <f>'MASTER IND-2'!B8</f>
        <v>SPO11003</v>
      </c>
      <c r="C17" s="93" t="str">
        <f>'MASTER IND-2'!C8</f>
        <v>Pengantar Ilmu Administrasi</v>
      </c>
      <c r="D17" s="93"/>
      <c r="E17" s="93"/>
      <c r="F17" s="93"/>
      <c r="G17" s="21">
        <f>'MASTER IND-2'!D8</f>
        <v>3</v>
      </c>
      <c r="H17" s="46" t="str">
        <f>'MASTER IND-2'!E8</f>
        <v>A</v>
      </c>
      <c r="I17" s="24">
        <f t="shared" si="0"/>
        <v>12</v>
      </c>
      <c r="J17" s="89">
        <v>33</v>
      </c>
      <c r="K17" s="36" t="str">
        <f>'MASTER IND-2'!B33</f>
        <v>SPI22006</v>
      </c>
      <c r="L17" s="93" t="str">
        <f>'MASTER IND-2'!C33</f>
        <v>Metodologi Ilmu Pemerintahan</v>
      </c>
      <c r="M17" s="93"/>
      <c r="N17" s="93"/>
      <c r="O17" s="93"/>
      <c r="P17" s="21">
        <f>'MASTER IND-2'!D33</f>
        <v>3</v>
      </c>
      <c r="Q17" s="30" t="str">
        <f>'MASTER IND-2'!E33</f>
        <v>A</v>
      </c>
      <c r="R17" s="22">
        <f t="shared" si="1"/>
        <v>12</v>
      </c>
    </row>
    <row r="18" spans="1:18" s="10" customFormat="1" ht="12.6" customHeight="1" x14ac:dyDescent="0.25">
      <c r="A18" s="23">
        <v>9</v>
      </c>
      <c r="B18" s="36" t="str">
        <f>'MASTER IND-2'!B9</f>
        <v>SPO21001</v>
      </c>
      <c r="C18" s="93" t="str">
        <f>'MASTER IND-2'!C9</f>
        <v>Kewirausahaan</v>
      </c>
      <c r="D18" s="93"/>
      <c r="E18" s="93"/>
      <c r="F18" s="93"/>
      <c r="G18" s="21">
        <f>'MASTER IND-2'!D9</f>
        <v>3</v>
      </c>
      <c r="H18" s="46" t="str">
        <f>'MASTER IND-2'!E9</f>
        <v>A</v>
      </c>
      <c r="I18" s="24">
        <f t="shared" si="0"/>
        <v>12</v>
      </c>
      <c r="J18" s="47">
        <v>34</v>
      </c>
      <c r="K18" s="36" t="str">
        <f>'MASTER IND-2'!B34</f>
        <v>SPI31002</v>
      </c>
      <c r="L18" s="93" t="str">
        <f>'MASTER IND-2'!C34</f>
        <v>Studi Konstitusi</v>
      </c>
      <c r="M18" s="93"/>
      <c r="N18" s="93"/>
      <c r="O18" s="93"/>
      <c r="P18" s="21">
        <f>'MASTER IND-2'!D34</f>
        <v>3</v>
      </c>
      <c r="Q18" s="30" t="str">
        <f>'MASTER IND-2'!E34</f>
        <v>B+</v>
      </c>
      <c r="R18" s="22">
        <f t="shared" si="1"/>
        <v>10.5</v>
      </c>
    </row>
    <row r="19" spans="1:18" s="10" customFormat="1" ht="12.6" customHeight="1" x14ac:dyDescent="0.25">
      <c r="A19" s="23">
        <v>10</v>
      </c>
      <c r="B19" s="36" t="str">
        <f>'MASTER IND-2'!B10</f>
        <v>SPO22001</v>
      </c>
      <c r="C19" s="93" t="str">
        <f>'MASTER IND-2'!C10</f>
        <v>Metodologi Penelitian Sosial</v>
      </c>
      <c r="D19" s="93"/>
      <c r="E19" s="93"/>
      <c r="F19" s="93"/>
      <c r="G19" s="21">
        <f>'MASTER IND-2'!D10</f>
        <v>3</v>
      </c>
      <c r="H19" s="46" t="str">
        <f>'MASTER IND-2'!E10</f>
        <v>A</v>
      </c>
      <c r="I19" s="24">
        <f t="shared" si="0"/>
        <v>12</v>
      </c>
      <c r="J19" s="47">
        <v>35</v>
      </c>
      <c r="K19" s="36" t="str">
        <f>'MASTER IND-2'!B35</f>
        <v>SPI31003</v>
      </c>
      <c r="L19" s="93" t="str">
        <f>'MASTER IND-2'!C35</f>
        <v>Masalah-Masalah Pemerintahan</v>
      </c>
      <c r="M19" s="93"/>
      <c r="N19" s="93"/>
      <c r="O19" s="93"/>
      <c r="P19" s="21">
        <f>'MASTER IND-2'!D35</f>
        <v>3</v>
      </c>
      <c r="Q19" s="30" t="str">
        <f>'MASTER IND-2'!E35</f>
        <v>A-</v>
      </c>
      <c r="R19" s="22">
        <f t="shared" si="1"/>
        <v>11.25</v>
      </c>
    </row>
    <row r="20" spans="1:18" s="10" customFormat="1" ht="12.6" customHeight="1" x14ac:dyDescent="0.25">
      <c r="A20" s="23">
        <v>11</v>
      </c>
      <c r="B20" s="36" t="str">
        <f>'MASTER IND-2'!B11</f>
        <v>SPO22002</v>
      </c>
      <c r="C20" s="93" t="str">
        <f>'MASTER IND-2'!C11</f>
        <v>Dasar - Dasar Logika</v>
      </c>
      <c r="D20" s="93"/>
      <c r="E20" s="93"/>
      <c r="F20" s="93"/>
      <c r="G20" s="21">
        <f>'MASTER IND-2'!D11</f>
        <v>3</v>
      </c>
      <c r="H20" s="46" t="str">
        <f>'MASTER IND-2'!E11</f>
        <v>B</v>
      </c>
      <c r="I20" s="24">
        <f t="shared" si="0"/>
        <v>9</v>
      </c>
      <c r="J20" s="47">
        <v>36</v>
      </c>
      <c r="K20" s="36" t="str">
        <f>'MASTER IND-2'!B36</f>
        <v>SPI31004</v>
      </c>
      <c r="L20" s="93" t="str">
        <f>'MASTER IND-2'!C36</f>
        <v>Ekonomi Politik Lokal</v>
      </c>
      <c r="M20" s="93"/>
      <c r="N20" s="93"/>
      <c r="O20" s="93"/>
      <c r="P20" s="21">
        <f>'MASTER IND-2'!D36</f>
        <v>3</v>
      </c>
      <c r="Q20" s="30" t="str">
        <f>'MASTER IND-2'!E36</f>
        <v>A-</v>
      </c>
      <c r="R20" s="22">
        <f t="shared" si="1"/>
        <v>11.25</v>
      </c>
    </row>
    <row r="21" spans="1:18" s="10" customFormat="1" ht="12.6" customHeight="1" x14ac:dyDescent="0.25">
      <c r="A21" s="23">
        <v>12</v>
      </c>
      <c r="B21" s="36" t="str">
        <f>'MASTER IND-2'!B12</f>
        <v>SPI11001</v>
      </c>
      <c r="C21" s="93" t="str">
        <f>'MASTER IND-2'!C12</f>
        <v>Dasar - Dasar Ilmu Pemerintahan</v>
      </c>
      <c r="D21" s="93"/>
      <c r="E21" s="93"/>
      <c r="F21" s="93"/>
      <c r="G21" s="21">
        <f>'MASTER IND-2'!D12</f>
        <v>3</v>
      </c>
      <c r="H21" s="46" t="str">
        <f>'MASTER IND-2'!E12</f>
        <v>A</v>
      </c>
      <c r="I21" s="24">
        <f t="shared" si="0"/>
        <v>12</v>
      </c>
      <c r="J21" s="47">
        <v>37</v>
      </c>
      <c r="K21" s="36" t="str">
        <f>'MASTER IND-2'!B37</f>
        <v>SPI31005</v>
      </c>
      <c r="L21" s="93" t="str">
        <f>'MASTER IND-2'!C37</f>
        <v>Teori Pembangunan</v>
      </c>
      <c r="M21" s="93"/>
      <c r="N21" s="93"/>
      <c r="O21" s="93"/>
      <c r="P21" s="21">
        <f>'MASTER IND-2'!D37</f>
        <v>3</v>
      </c>
      <c r="Q21" s="30" t="str">
        <f>'MASTER IND-2'!E37</f>
        <v>B+</v>
      </c>
      <c r="R21" s="22">
        <f t="shared" si="1"/>
        <v>10.5</v>
      </c>
    </row>
    <row r="22" spans="1:18" s="10" customFormat="1" ht="12.6" customHeight="1" x14ac:dyDescent="0.25">
      <c r="A22" s="23">
        <v>13</v>
      </c>
      <c r="B22" s="36" t="str">
        <f>'MASTER IND-2'!B13</f>
        <v>SPI11002</v>
      </c>
      <c r="C22" s="93" t="str">
        <f>'MASTER IND-2'!C13</f>
        <v>Hukum Tata Pemerintahan</v>
      </c>
      <c r="D22" s="93"/>
      <c r="E22" s="93"/>
      <c r="F22" s="93"/>
      <c r="G22" s="21">
        <f>'MASTER IND-2'!D13</f>
        <v>3</v>
      </c>
      <c r="H22" s="46" t="str">
        <f>'MASTER IND-2'!E13</f>
        <v>A</v>
      </c>
      <c r="I22" s="24">
        <f t="shared" si="0"/>
        <v>12</v>
      </c>
      <c r="J22" s="47">
        <v>38</v>
      </c>
      <c r="K22" s="36" t="str">
        <f>'MASTER IND-2'!B38</f>
        <v>SPI31006</v>
      </c>
      <c r="L22" s="93" t="str">
        <f>'MASTER IND-2'!C38</f>
        <v>Pemberdayaan Masyarakat Desa</v>
      </c>
      <c r="M22" s="93"/>
      <c r="N22" s="93"/>
      <c r="O22" s="93"/>
      <c r="P22" s="21">
        <f>'MASTER IND-2'!D38</f>
        <v>3</v>
      </c>
      <c r="Q22" s="30" t="str">
        <f>'MASTER IND-2'!E38</f>
        <v>A-</v>
      </c>
      <c r="R22" s="22">
        <f t="shared" si="1"/>
        <v>11.25</v>
      </c>
    </row>
    <row r="23" spans="1:18" s="10" customFormat="1" ht="12.6" customHeight="1" x14ac:dyDescent="0.25">
      <c r="A23" s="23">
        <v>14</v>
      </c>
      <c r="B23" s="36" t="str">
        <f>'MASTER IND-2'!B14</f>
        <v>SPI12001</v>
      </c>
      <c r="C23" s="93" t="str">
        <f>'MASTER IND-2'!C14</f>
        <v>Pemerintahan Nasional</v>
      </c>
      <c r="D23" s="93"/>
      <c r="E23" s="93"/>
      <c r="F23" s="93"/>
      <c r="G23" s="21">
        <f>'MASTER IND-2'!D14</f>
        <v>3</v>
      </c>
      <c r="H23" s="46" t="str">
        <f>'MASTER IND-2'!E14</f>
        <v>A</v>
      </c>
      <c r="I23" s="24">
        <f t="shared" si="0"/>
        <v>12</v>
      </c>
      <c r="J23" s="47">
        <v>39</v>
      </c>
      <c r="K23" s="36" t="str">
        <f>'MASTER IND-2'!B39</f>
        <v>SPI31007</v>
      </c>
      <c r="L23" s="93" t="str">
        <f>'MASTER IND-2'!C39</f>
        <v>Perencanaan dan Pembangunan Wilayah</v>
      </c>
      <c r="M23" s="93"/>
      <c r="N23" s="93"/>
      <c r="O23" s="93"/>
      <c r="P23" s="21">
        <f>'MASTER IND-2'!D39</f>
        <v>3</v>
      </c>
      <c r="Q23" s="30" t="str">
        <f>'MASTER IND-2'!E39</f>
        <v>B+</v>
      </c>
      <c r="R23" s="45">
        <f t="shared" si="1"/>
        <v>10.5</v>
      </c>
    </row>
    <row r="24" spans="1:18" s="10" customFormat="1" ht="12.6" customHeight="1" x14ac:dyDescent="0.25">
      <c r="A24" s="23">
        <v>15</v>
      </c>
      <c r="B24" s="36" t="str">
        <f>'MASTER IND-2'!B15</f>
        <v>SPI12002</v>
      </c>
      <c r="C24" s="93" t="str">
        <f>'MASTER IND-2'!C15</f>
        <v>Pemerintahan Daerah</v>
      </c>
      <c r="D24" s="93"/>
      <c r="E24" s="93"/>
      <c r="F24" s="93"/>
      <c r="G24" s="21">
        <f>'MASTER IND-2'!D15</f>
        <v>3</v>
      </c>
      <c r="H24" s="46" t="str">
        <f>'MASTER IND-2'!E15</f>
        <v>B+</v>
      </c>
      <c r="I24" s="24">
        <f t="shared" si="0"/>
        <v>10.5</v>
      </c>
      <c r="J24" s="47">
        <v>40</v>
      </c>
      <c r="K24" s="36" t="str">
        <f>'MASTER IND-2'!B40</f>
        <v>SPI31008</v>
      </c>
      <c r="L24" s="93" t="str">
        <f>'MASTER IND-2'!C40</f>
        <v>Teori Politik dan Pemerintahan</v>
      </c>
      <c r="M24" s="93"/>
      <c r="N24" s="93"/>
      <c r="O24" s="93"/>
      <c r="P24" s="21">
        <f>'MASTER IND-2'!D40</f>
        <v>3</v>
      </c>
      <c r="Q24" s="30" t="str">
        <f>'MASTER IND-2'!E40</f>
        <v>B+</v>
      </c>
      <c r="R24" s="22">
        <f t="shared" si="1"/>
        <v>10.5</v>
      </c>
    </row>
    <row r="25" spans="1:18" s="10" customFormat="1" ht="12.6" customHeight="1" x14ac:dyDescent="0.25">
      <c r="A25" s="23">
        <v>16</v>
      </c>
      <c r="B25" s="36" t="str">
        <f>'MASTER IND-2'!B16</f>
        <v>SPI12003</v>
      </c>
      <c r="C25" s="93" t="str">
        <f>'MASTER IND-2'!C16</f>
        <v>Pemerintahan Desa</v>
      </c>
      <c r="D25" s="93"/>
      <c r="E25" s="93"/>
      <c r="F25" s="93"/>
      <c r="G25" s="21">
        <f>'MASTER IND-2'!D16</f>
        <v>3</v>
      </c>
      <c r="H25" s="46" t="str">
        <f>'MASTER IND-2'!E16</f>
        <v>B-</v>
      </c>
      <c r="I25" s="24">
        <f t="shared" si="0"/>
        <v>8.25</v>
      </c>
      <c r="J25" s="47">
        <v>41</v>
      </c>
      <c r="K25" s="36" t="str">
        <f>'MASTER IND-2'!B41</f>
        <v>SPI31001</v>
      </c>
      <c r="L25" s="93" t="str">
        <f>'MASTER IND-2'!C41</f>
        <v>Tata Kelola Pemerintahan</v>
      </c>
      <c r="M25" s="93"/>
      <c r="N25" s="93"/>
      <c r="O25" s="93"/>
      <c r="P25" s="21">
        <f>'MASTER IND-2'!D41</f>
        <v>3</v>
      </c>
      <c r="Q25" s="30" t="str">
        <f>'MASTER IND-2'!E41</f>
        <v>A-</v>
      </c>
      <c r="R25" s="22">
        <f t="shared" si="1"/>
        <v>11.25</v>
      </c>
    </row>
    <row r="26" spans="1:18" s="10" customFormat="1" ht="12.6" customHeight="1" x14ac:dyDescent="0.25">
      <c r="A26" s="23">
        <v>17</v>
      </c>
      <c r="B26" s="36" t="str">
        <f>'MASTER IND-2'!B17</f>
        <v>SPI12004</v>
      </c>
      <c r="C26" s="93" t="str">
        <f>'MASTER IND-2'!C17</f>
        <v>Kelembagaan Desa</v>
      </c>
      <c r="D26" s="93"/>
      <c r="E26" s="93"/>
      <c r="F26" s="93"/>
      <c r="G26" s="21">
        <f>'MASTER IND-2'!D17</f>
        <v>3</v>
      </c>
      <c r="H26" s="46" t="str">
        <f>'MASTER IND-2'!E17</f>
        <v>B+</v>
      </c>
      <c r="I26" s="24">
        <f t="shared" si="0"/>
        <v>10.5</v>
      </c>
      <c r="J26" s="47">
        <v>42</v>
      </c>
      <c r="K26" s="36" t="str">
        <f>'MASTER IND-2'!B42</f>
        <v>SPI32001</v>
      </c>
      <c r="L26" s="93" t="str">
        <f>'MASTER IND-2'!C42</f>
        <v>Tata Kelola Keuangan Pemerintahan</v>
      </c>
      <c r="M26" s="93"/>
      <c r="N26" s="93"/>
      <c r="O26" s="93"/>
      <c r="P26" s="21">
        <f>'MASTER IND-2'!D42</f>
        <v>3</v>
      </c>
      <c r="Q26" s="30" t="str">
        <f>'MASTER IND-2'!E42</f>
        <v>A</v>
      </c>
      <c r="R26" s="22">
        <f t="shared" si="1"/>
        <v>12</v>
      </c>
    </row>
    <row r="27" spans="1:18" s="10" customFormat="1" ht="12.6" customHeight="1" x14ac:dyDescent="0.25">
      <c r="A27" s="23">
        <v>18</v>
      </c>
      <c r="B27" s="36" t="str">
        <f>'MASTER IND-2'!B18</f>
        <v>SPI12005</v>
      </c>
      <c r="C27" s="93" t="str">
        <f>'MASTER IND-2'!C18</f>
        <v>Kepemimpinan Dalam Pemerintahan</v>
      </c>
      <c r="D27" s="93"/>
      <c r="E27" s="93"/>
      <c r="F27" s="93"/>
      <c r="G27" s="21">
        <f>'MASTER IND-2'!D18</f>
        <v>3</v>
      </c>
      <c r="H27" s="46" t="str">
        <f>'MASTER IND-2'!E18</f>
        <v>B+</v>
      </c>
      <c r="I27" s="24">
        <f t="shared" si="0"/>
        <v>10.5</v>
      </c>
      <c r="J27" s="47">
        <v>43</v>
      </c>
      <c r="K27" s="36" t="str">
        <f>'MASTER IND-2'!B43</f>
        <v>SPI32002</v>
      </c>
      <c r="L27" s="93" t="str">
        <f>'MASTER IND-2'!C43</f>
        <v>Teknologi dan Informasi Pemerintahan</v>
      </c>
      <c r="M27" s="93"/>
      <c r="N27" s="93"/>
      <c r="O27" s="93"/>
      <c r="P27" s="21">
        <f>'MASTER IND-2'!D43</f>
        <v>3</v>
      </c>
      <c r="Q27" s="30" t="str">
        <f>'MASTER IND-2'!E43</f>
        <v>B+</v>
      </c>
      <c r="R27" s="22">
        <f t="shared" si="1"/>
        <v>10.5</v>
      </c>
    </row>
    <row r="28" spans="1:18" s="10" customFormat="1" ht="12.6" customHeight="1" x14ac:dyDescent="0.25">
      <c r="A28" s="23">
        <v>19</v>
      </c>
      <c r="B28" s="36" t="str">
        <f>'MASTER IND-2'!B19</f>
        <v>SPI12006</v>
      </c>
      <c r="C28" s="93" t="str">
        <f>'MASTER IND-2'!C19</f>
        <v>Pelayanan Sektor Publik</v>
      </c>
      <c r="D28" s="93"/>
      <c r="E28" s="93"/>
      <c r="F28" s="93"/>
      <c r="G28" s="21">
        <f>'MASTER IND-2'!D19</f>
        <v>3</v>
      </c>
      <c r="H28" s="46" t="str">
        <f>'MASTER IND-2'!E19</f>
        <v>A-</v>
      </c>
      <c r="I28" s="24">
        <f t="shared" si="0"/>
        <v>11.25</v>
      </c>
      <c r="J28" s="47">
        <v>44</v>
      </c>
      <c r="K28" s="36" t="str">
        <f>'MASTER IND-2'!B44</f>
        <v>SPI32003</v>
      </c>
      <c r="L28" s="93" t="str">
        <f>'MASTER IND-2'!C44</f>
        <v>Demokrasi di Indonesia</v>
      </c>
      <c r="M28" s="93"/>
      <c r="N28" s="93"/>
      <c r="O28" s="93"/>
      <c r="P28" s="21">
        <f>'MASTER IND-2'!D44</f>
        <v>3</v>
      </c>
      <c r="Q28" s="30" t="str">
        <f>'MASTER IND-2'!E44</f>
        <v>A</v>
      </c>
      <c r="R28" s="22">
        <f t="shared" si="1"/>
        <v>12</v>
      </c>
    </row>
    <row r="29" spans="1:18" s="10" customFormat="1" ht="12.6" customHeight="1" x14ac:dyDescent="0.25">
      <c r="A29" s="23">
        <v>20</v>
      </c>
      <c r="B29" s="36" t="str">
        <f>'MASTER IND-2'!B20</f>
        <v>SPI21001</v>
      </c>
      <c r="C29" s="93" t="str">
        <f>'MASTER IND-2'!C20</f>
        <v>Kebijakan Sektor Publik</v>
      </c>
      <c r="D29" s="93"/>
      <c r="E29" s="93"/>
      <c r="F29" s="93"/>
      <c r="G29" s="21">
        <f>'MASTER IND-2'!D20</f>
        <v>3</v>
      </c>
      <c r="H29" s="46" t="str">
        <f>'MASTER IND-2'!E20</f>
        <v>B+</v>
      </c>
      <c r="I29" s="24">
        <f t="shared" si="0"/>
        <v>10.5</v>
      </c>
      <c r="J29" s="47">
        <v>45</v>
      </c>
      <c r="K29" s="36" t="str">
        <f>'MASTER IND-2'!B45</f>
        <v>SPI32004</v>
      </c>
      <c r="L29" s="93" t="str">
        <f>'MASTER IND-2'!C45</f>
        <v>Analisa Kekuatan Politik di Indonesia</v>
      </c>
      <c r="M29" s="93"/>
      <c r="N29" s="93"/>
      <c r="O29" s="93"/>
      <c r="P29" s="21">
        <f>'MASTER IND-2'!D45</f>
        <v>2</v>
      </c>
      <c r="Q29" s="30" t="str">
        <f>'MASTER IND-2'!E45</f>
        <v>B+</v>
      </c>
      <c r="R29" s="22">
        <f t="shared" si="1"/>
        <v>7</v>
      </c>
    </row>
    <row r="30" spans="1:18" s="10" customFormat="1" ht="12.6" customHeight="1" x14ac:dyDescent="0.25">
      <c r="A30" s="23">
        <v>21</v>
      </c>
      <c r="B30" s="36" t="str">
        <f>'MASTER IND-2'!B21</f>
        <v>SPI21002</v>
      </c>
      <c r="C30" s="93" t="str">
        <f>'MASTER IND-2'!C21</f>
        <v>Sistem Kepartaian dan Pemilu</v>
      </c>
      <c r="D30" s="93"/>
      <c r="E30" s="93"/>
      <c r="F30" s="93"/>
      <c r="G30" s="21">
        <f>'MASTER IND-2'!D21</f>
        <v>3</v>
      </c>
      <c r="H30" s="46" t="str">
        <f>'MASTER IND-2'!E21</f>
        <v>A-</v>
      </c>
      <c r="I30" s="24">
        <f t="shared" si="0"/>
        <v>11.25</v>
      </c>
      <c r="J30" s="47">
        <v>46</v>
      </c>
      <c r="K30" s="36" t="str">
        <f>'MASTER IND-2'!B46</f>
        <v>SPI32005</v>
      </c>
      <c r="L30" s="93" t="str">
        <f>'MASTER IND-2'!C46</f>
        <v>Masalah Pembangunan Politik</v>
      </c>
      <c r="M30" s="93"/>
      <c r="N30" s="93"/>
      <c r="O30" s="93"/>
      <c r="P30" s="21">
        <f>'MASTER IND-2'!D46</f>
        <v>3</v>
      </c>
      <c r="Q30" s="30" t="str">
        <f>'MASTER IND-2'!E46</f>
        <v>A-</v>
      </c>
      <c r="R30" s="22">
        <f t="shared" si="1"/>
        <v>11.25</v>
      </c>
    </row>
    <row r="31" spans="1:18" s="10" customFormat="1" ht="12.6" customHeight="1" x14ac:dyDescent="0.25">
      <c r="A31" s="23">
        <v>22</v>
      </c>
      <c r="B31" s="36" t="str">
        <f>'MASTER IND-2'!B22</f>
        <v>SPI21003</v>
      </c>
      <c r="C31" s="93" t="str">
        <f>'MASTER IND-2'!C22</f>
        <v>Perencanaan dan Pembangunan Desa</v>
      </c>
      <c r="D31" s="93"/>
      <c r="E31" s="93"/>
      <c r="F31" s="93"/>
      <c r="G31" s="21">
        <f>'MASTER IND-2'!D22</f>
        <v>3</v>
      </c>
      <c r="H31" s="46" t="str">
        <f>'MASTER IND-2'!E22</f>
        <v>A-</v>
      </c>
      <c r="I31" s="24">
        <f t="shared" si="0"/>
        <v>11.25</v>
      </c>
      <c r="J31" s="47">
        <v>47</v>
      </c>
      <c r="K31" s="36" t="str">
        <f>'MASTER IND-2'!B47</f>
        <v>SPI32005</v>
      </c>
      <c r="L31" s="93" t="str">
        <f>'MASTER IND-2'!C47</f>
        <v>Pemerintahan dan Politik Lokal</v>
      </c>
      <c r="M31" s="93"/>
      <c r="N31" s="93"/>
      <c r="O31" s="93"/>
      <c r="P31" s="21">
        <f>'MASTER IND-2'!D47</f>
        <v>3</v>
      </c>
      <c r="Q31" s="30" t="str">
        <f>'MASTER IND-2'!E47</f>
        <v>B+</v>
      </c>
      <c r="R31" s="22">
        <f t="shared" si="1"/>
        <v>10.5</v>
      </c>
    </row>
    <row r="32" spans="1:18" s="10" customFormat="1" ht="12" customHeight="1" x14ac:dyDescent="0.25">
      <c r="A32" s="23">
        <v>23</v>
      </c>
      <c r="B32" s="36" t="str">
        <f>'MASTER IND-2'!B23</f>
        <v>SPI21004</v>
      </c>
      <c r="C32" s="93" t="str">
        <f>'MASTER IND-2'!C23</f>
        <v>Politik Pertanahan di Indonesia</v>
      </c>
      <c r="D32" s="93"/>
      <c r="E32" s="93"/>
      <c r="F32" s="93"/>
      <c r="G32" s="21">
        <f>'MASTER IND-2'!D23</f>
        <v>3</v>
      </c>
      <c r="H32" s="46" t="str">
        <f>'MASTER IND-2'!E23</f>
        <v>A-</v>
      </c>
      <c r="I32" s="24">
        <f t="shared" si="0"/>
        <v>11.25</v>
      </c>
      <c r="J32" s="47">
        <v>48</v>
      </c>
      <c r="K32" s="36" t="str">
        <f>'MASTER IND-2'!B48</f>
        <v>SPK31003</v>
      </c>
      <c r="L32" s="93" t="str">
        <f>'MASTER IND-2'!C48</f>
        <v>Citra Opini Publik</v>
      </c>
      <c r="M32" s="93"/>
      <c r="N32" s="93"/>
      <c r="O32" s="93"/>
      <c r="P32" s="21">
        <f>'MASTER IND-2'!D48</f>
        <v>3</v>
      </c>
      <c r="Q32" s="30" t="str">
        <f>'MASTER IND-2'!E48</f>
        <v>A</v>
      </c>
      <c r="R32" s="22">
        <f t="shared" si="1"/>
        <v>12</v>
      </c>
    </row>
    <row r="33" spans="1:21" s="10" customFormat="1" ht="12" customHeight="1" x14ac:dyDescent="0.25">
      <c r="A33" s="23">
        <v>24</v>
      </c>
      <c r="B33" s="36" t="str">
        <f>'MASTER IND-2'!B24</f>
        <v>SPI21005</v>
      </c>
      <c r="C33" s="93" t="str">
        <f>'MASTER IND-2'!C24</f>
        <v>Birokrasi Pemerintahan</v>
      </c>
      <c r="D33" s="93"/>
      <c r="E33" s="93"/>
      <c r="F33" s="93"/>
      <c r="G33" s="21">
        <f>'MASTER IND-2'!D24</f>
        <v>3</v>
      </c>
      <c r="H33" s="46" t="str">
        <f>'MASTER IND-2'!E24</f>
        <v>B+</v>
      </c>
      <c r="I33" s="24">
        <f t="shared" si="0"/>
        <v>10.5</v>
      </c>
      <c r="J33" s="47">
        <v>49</v>
      </c>
      <c r="K33" s="36" t="str">
        <f>'MASTER IND-2'!B49</f>
        <v>UXN41001</v>
      </c>
      <c r="L33" s="93" t="str">
        <f>'MASTER IND-2'!C49</f>
        <v>Kuliah Kerja Nyata</v>
      </c>
      <c r="M33" s="93"/>
      <c r="N33" s="93"/>
      <c r="O33" s="93"/>
      <c r="P33" s="21">
        <f>'MASTER IND-2'!D49</f>
        <v>4</v>
      </c>
      <c r="Q33" s="30" t="str">
        <f>'MASTER IND-2'!E49</f>
        <v>A</v>
      </c>
      <c r="R33" s="22">
        <f t="shared" si="1"/>
        <v>16</v>
      </c>
    </row>
    <row r="34" spans="1:21" s="10" customFormat="1" ht="12.75" customHeight="1" x14ac:dyDescent="0.25">
      <c r="A34" s="23">
        <v>25</v>
      </c>
      <c r="B34" s="36" t="str">
        <f>'MASTER IND-2'!B25</f>
        <v>SPI21006</v>
      </c>
      <c r="C34" s="93" t="str">
        <f>'MASTER IND-2'!C25</f>
        <v>Etika Pemerintahan</v>
      </c>
      <c r="D34" s="93"/>
      <c r="E34" s="93"/>
      <c r="F34" s="93"/>
      <c r="G34" s="21">
        <f>'MASTER IND-2'!D25</f>
        <v>3</v>
      </c>
      <c r="H34" s="46" t="str">
        <f>'MASTER IND-2'!E25</f>
        <v>A</v>
      </c>
      <c r="I34" s="24">
        <f t="shared" si="0"/>
        <v>12</v>
      </c>
      <c r="J34" s="47">
        <v>50</v>
      </c>
      <c r="K34" s="36" t="str">
        <f>'MASTER IND-2'!B50</f>
        <v>SPI42001</v>
      </c>
      <c r="L34" s="93" t="str">
        <f>'MASTER IND-2'!C50</f>
        <v>Skripsi</v>
      </c>
      <c r="M34" s="93"/>
      <c r="N34" s="93"/>
      <c r="O34" s="93"/>
      <c r="P34" s="21"/>
      <c r="Q34" s="30" t="str">
        <f>'MASTER IND-2'!E50</f>
        <v>E</v>
      </c>
      <c r="R34" s="22">
        <f t="shared" si="1"/>
        <v>0</v>
      </c>
    </row>
    <row r="35" spans="1:21" s="10" customFormat="1" ht="36" hidden="1" customHeight="1" x14ac:dyDescent="0.25">
      <c r="A35" s="37"/>
      <c r="B35" s="36" t="e">
        <f>'MASTER IND-2'!#REF!</f>
        <v>#REF!</v>
      </c>
      <c r="C35" s="93" t="e">
        <f>'MASTER IND-2'!#REF!</f>
        <v>#REF!</v>
      </c>
      <c r="D35" s="93"/>
      <c r="E35" s="93"/>
      <c r="F35" s="93"/>
      <c r="G35" s="21">
        <f>SUM(G10:G34)</f>
        <v>70</v>
      </c>
      <c r="H35" s="46" t="e">
        <f>'MASTER IND-2'!#REF!</f>
        <v>#REF!</v>
      </c>
      <c r="I35" s="39">
        <f>SUM(I10:I34)</f>
        <v>260</v>
      </c>
      <c r="J35" s="40"/>
      <c r="K35" s="36" t="e">
        <f>'MASTER IND-2'!#REF!</f>
        <v>#REF!</v>
      </c>
      <c r="L35" s="38"/>
      <c r="M35" s="38"/>
      <c r="N35" s="38"/>
      <c r="O35" s="38"/>
      <c r="P35" s="21">
        <f>SUM(P10:P34)</f>
        <v>72</v>
      </c>
      <c r="Q35" s="30" t="e">
        <f>'MASTER IND-2'!#REF!</f>
        <v>#REF!</v>
      </c>
      <c r="R35" s="41">
        <f>SUM(R10:R34)</f>
        <v>269.75</v>
      </c>
    </row>
    <row r="36" spans="1:21" s="10" customFormat="1" ht="9" customHeight="1" x14ac:dyDescent="0.25">
      <c r="A36" s="33"/>
      <c r="B36" s="34"/>
      <c r="C36" s="42"/>
      <c r="D36" s="42"/>
      <c r="E36" s="42"/>
      <c r="F36" s="42"/>
      <c r="G36" s="43"/>
      <c r="H36" s="44"/>
      <c r="I36" s="35"/>
      <c r="J36" s="33"/>
      <c r="K36" s="34"/>
      <c r="L36" s="34"/>
      <c r="M36" s="34"/>
      <c r="N36" s="34"/>
      <c r="O36" s="34"/>
      <c r="P36" s="43"/>
      <c r="Q36" s="44"/>
      <c r="R36" s="35"/>
    </row>
    <row r="37" spans="1:21" s="28" customFormat="1" ht="28.5" customHeight="1" x14ac:dyDescent="0.25">
      <c r="A37" s="32" t="s">
        <v>41</v>
      </c>
      <c r="B37" s="14"/>
      <c r="C37" s="94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21" s="6" customFormat="1" ht="12.95" customHeight="1" x14ac:dyDescent="0.2">
      <c r="A38" s="125" t="s">
        <v>4</v>
      </c>
      <c r="B38" s="125"/>
      <c r="C38" s="125"/>
      <c r="D38" s="14"/>
      <c r="E38" s="14"/>
      <c r="F38" s="15"/>
      <c r="I38" s="3"/>
      <c r="J38" s="3"/>
      <c r="K38" s="3" t="s">
        <v>26</v>
      </c>
      <c r="N38" s="29" t="s">
        <v>39</v>
      </c>
      <c r="O38" s="90">
        <f>I35+R35</f>
        <v>529.75</v>
      </c>
      <c r="P38" s="90"/>
      <c r="Q38" s="90"/>
      <c r="R38" s="16"/>
    </row>
    <row r="39" spans="1:21" s="6" customFormat="1" ht="12.6" customHeight="1" x14ac:dyDescent="0.2">
      <c r="A39" s="111" t="s">
        <v>18</v>
      </c>
      <c r="B39" s="112"/>
      <c r="C39" s="111" t="s">
        <v>19</v>
      </c>
      <c r="D39" s="124"/>
      <c r="E39" s="112"/>
      <c r="F39" s="17" t="s">
        <v>20</v>
      </c>
      <c r="I39" s="3"/>
      <c r="J39" s="3"/>
      <c r="K39" s="3" t="s">
        <v>27</v>
      </c>
      <c r="N39" s="29" t="s">
        <v>39</v>
      </c>
      <c r="O39" s="91">
        <f>G35+P35</f>
        <v>142</v>
      </c>
      <c r="P39" s="91"/>
      <c r="Q39" s="91"/>
      <c r="R39" s="3"/>
    </row>
    <row r="40" spans="1:21" s="6" customFormat="1" ht="12.6" customHeight="1" x14ac:dyDescent="0.2">
      <c r="A40" s="111" t="s">
        <v>7</v>
      </c>
      <c r="B40" s="112"/>
      <c r="C40" s="117">
        <v>4</v>
      </c>
      <c r="D40" s="117"/>
      <c r="E40" s="117"/>
      <c r="F40" s="113" t="s">
        <v>13</v>
      </c>
      <c r="I40" s="3"/>
      <c r="J40" s="3"/>
      <c r="K40" s="3" t="s">
        <v>28</v>
      </c>
      <c r="N40" s="29" t="s">
        <v>39</v>
      </c>
      <c r="O40" s="92">
        <f>O38/O39</f>
        <v>3.7306338028169015</v>
      </c>
      <c r="P40" s="92"/>
      <c r="Q40" s="92"/>
      <c r="R40" s="11"/>
    </row>
    <row r="41" spans="1:21" s="6" customFormat="1" ht="12.6" customHeight="1" x14ac:dyDescent="0.2">
      <c r="A41" s="115" t="s">
        <v>12</v>
      </c>
      <c r="B41" s="116"/>
      <c r="C41" s="117">
        <v>3.75</v>
      </c>
      <c r="D41" s="117"/>
      <c r="E41" s="117"/>
      <c r="F41" s="114"/>
      <c r="G41" s="3"/>
      <c r="H41" s="1"/>
      <c r="J41" s="3"/>
      <c r="K41" s="3" t="s">
        <v>29</v>
      </c>
      <c r="N41" s="29" t="s">
        <v>39</v>
      </c>
      <c r="O41" s="91" t="s">
        <v>52</v>
      </c>
      <c r="P41" s="91"/>
      <c r="Q41" s="91"/>
      <c r="R41" s="3"/>
      <c r="T41" s="50" t="s">
        <v>75</v>
      </c>
      <c r="U41" s="50" t="s">
        <v>76</v>
      </c>
    </row>
    <row r="42" spans="1:21" s="6" customFormat="1" ht="12.6" customHeight="1" x14ac:dyDescent="0.2">
      <c r="A42" s="109" t="s">
        <v>8</v>
      </c>
      <c r="B42" s="110"/>
      <c r="C42" s="117">
        <v>3.5</v>
      </c>
      <c r="D42" s="117"/>
      <c r="E42" s="117"/>
      <c r="F42" s="120" t="s">
        <v>14</v>
      </c>
      <c r="G42" s="3"/>
      <c r="H42" s="1"/>
      <c r="J42" s="3"/>
      <c r="T42" s="51" t="s">
        <v>52</v>
      </c>
      <c r="U42" s="51" t="s">
        <v>77</v>
      </c>
    </row>
    <row r="43" spans="1:21" s="6" customFormat="1" ht="12.6" customHeight="1" x14ac:dyDescent="0.2">
      <c r="A43" s="115" t="s">
        <v>5</v>
      </c>
      <c r="B43" s="116"/>
      <c r="C43" s="117">
        <v>3</v>
      </c>
      <c r="D43" s="117"/>
      <c r="E43" s="117"/>
      <c r="F43" s="121"/>
      <c r="G43" s="3"/>
      <c r="H43" s="3"/>
      <c r="I43" s="3"/>
      <c r="J43" s="3"/>
      <c r="P43" s="3"/>
      <c r="Q43" s="3"/>
      <c r="R43" s="3"/>
      <c r="T43" s="50" t="s">
        <v>78</v>
      </c>
      <c r="U43" s="52" t="s">
        <v>79</v>
      </c>
    </row>
    <row r="44" spans="1:21" s="6" customFormat="1" ht="12.6" customHeight="1" x14ac:dyDescent="0.2">
      <c r="A44" s="115" t="s">
        <v>9</v>
      </c>
      <c r="B44" s="116"/>
      <c r="C44" s="117">
        <v>2.75</v>
      </c>
      <c r="D44" s="117"/>
      <c r="E44" s="117"/>
      <c r="F44" s="122"/>
      <c r="G44" s="3"/>
      <c r="H44" s="3"/>
      <c r="I44" s="3"/>
      <c r="J44" s="3"/>
      <c r="P44" s="3"/>
      <c r="Q44" s="3"/>
      <c r="R44" s="3"/>
      <c r="T44" s="3"/>
    </row>
    <row r="45" spans="1:21" s="6" customFormat="1" ht="12.6" customHeight="1" x14ac:dyDescent="0.2">
      <c r="A45" s="109" t="s">
        <v>11</v>
      </c>
      <c r="B45" s="110"/>
      <c r="C45" s="117">
        <v>2.5</v>
      </c>
      <c r="D45" s="117"/>
      <c r="E45" s="117"/>
      <c r="F45" s="120" t="s">
        <v>33</v>
      </c>
      <c r="G45" s="3"/>
      <c r="H45" s="3"/>
      <c r="I45" s="3"/>
      <c r="J45" s="3"/>
      <c r="P45" s="3"/>
      <c r="Q45" s="3"/>
      <c r="R45" s="3"/>
      <c r="T45" s="3"/>
    </row>
    <row r="46" spans="1:21" s="6" customFormat="1" ht="12.6" customHeight="1" x14ac:dyDescent="0.2">
      <c r="A46" s="109" t="s">
        <v>15</v>
      </c>
      <c r="B46" s="110"/>
      <c r="C46" s="117">
        <v>2</v>
      </c>
      <c r="D46" s="117"/>
      <c r="E46" s="117"/>
      <c r="F46" s="122"/>
      <c r="G46" s="3"/>
      <c r="H46" s="3"/>
      <c r="I46" s="3"/>
      <c r="J46" s="3"/>
      <c r="P46" s="3"/>
      <c r="Q46" s="3"/>
      <c r="R46" s="3"/>
      <c r="T46" s="3"/>
    </row>
    <row r="47" spans="1:21" s="6" customFormat="1" ht="12.6" customHeight="1" x14ac:dyDescent="0.25">
      <c r="A47" s="123" t="s">
        <v>16</v>
      </c>
      <c r="B47" s="123"/>
      <c r="C47" s="117">
        <v>1</v>
      </c>
      <c r="D47" s="117"/>
      <c r="E47" s="117"/>
      <c r="F47" s="17" t="s">
        <v>17</v>
      </c>
      <c r="G47" s="3"/>
      <c r="H47" s="3"/>
      <c r="I47" s="3"/>
      <c r="J47" s="3"/>
      <c r="L47" s="2"/>
      <c r="M47" s="2"/>
      <c r="N47" s="2"/>
      <c r="P47" s="3"/>
      <c r="Q47" s="3"/>
      <c r="R47" s="3"/>
      <c r="T47" s="12"/>
    </row>
    <row r="48" spans="1:21" s="6" customFormat="1" ht="12.6" customHeight="1" x14ac:dyDescent="0.25">
      <c r="A48" s="119"/>
      <c r="B48" s="119"/>
      <c r="C48" s="119"/>
      <c r="D48" s="119"/>
      <c r="E48" s="119"/>
      <c r="F48" s="31"/>
      <c r="G48" s="3"/>
      <c r="H48" s="3"/>
      <c r="I48" s="3"/>
      <c r="J48" s="3"/>
      <c r="K48" s="5" t="s">
        <v>227</v>
      </c>
      <c r="L48" s="2"/>
      <c r="M48" s="2"/>
      <c r="N48" s="2"/>
      <c r="P48" s="3"/>
      <c r="Q48" s="3"/>
      <c r="R48" s="3"/>
      <c r="T48" s="13"/>
    </row>
    <row r="49" spans="1:19" s="6" customFormat="1" x14ac:dyDescent="0.25">
      <c r="K49" s="5" t="s">
        <v>51</v>
      </c>
      <c r="L49" s="26"/>
      <c r="M49" s="26"/>
      <c r="N49" s="2"/>
      <c r="S49" s="6" t="s">
        <v>40</v>
      </c>
    </row>
    <row r="50" spans="1:19" s="26" customFormat="1" ht="13.5" customHeight="1" x14ac:dyDescent="0.25">
      <c r="A50" s="6"/>
      <c r="B50" s="6"/>
      <c r="C50" s="2"/>
      <c r="D50" s="2"/>
      <c r="E50" s="2"/>
      <c r="F50" s="2"/>
      <c r="G50" s="2"/>
      <c r="H50" s="2"/>
      <c r="I50" s="2"/>
      <c r="J50" s="2"/>
      <c r="K50" s="5" t="s">
        <v>48</v>
      </c>
      <c r="N50" s="5"/>
      <c r="O50" s="5"/>
    </row>
    <row r="51" spans="1:19" s="26" customFormat="1" ht="13.5" customHeight="1" x14ac:dyDescent="0.25">
      <c r="A51" s="6"/>
      <c r="B51" s="6"/>
      <c r="C51" s="2"/>
      <c r="D51" s="2"/>
      <c r="E51" s="2"/>
      <c r="F51" s="2"/>
      <c r="G51" s="2"/>
      <c r="H51" s="2"/>
      <c r="I51" s="2"/>
      <c r="J51" s="2"/>
      <c r="K51" s="5"/>
      <c r="N51" s="5"/>
      <c r="O51" s="5"/>
    </row>
    <row r="52" spans="1:19" s="26" customFormat="1" ht="13.5" customHeight="1" x14ac:dyDescent="0.25">
      <c r="A52" s="6"/>
      <c r="B52" s="6"/>
      <c r="C52" s="2"/>
      <c r="D52" s="2"/>
      <c r="E52" s="2"/>
      <c r="F52" s="2"/>
      <c r="G52" s="2"/>
      <c r="H52" s="2"/>
      <c r="I52" s="2"/>
      <c r="J52" s="2"/>
      <c r="K52" s="3"/>
      <c r="L52" s="2"/>
      <c r="M52" s="2"/>
      <c r="N52" s="2"/>
      <c r="O52" s="5"/>
    </row>
    <row r="53" spans="1:19" s="26" customFormat="1" ht="13.5" customHeight="1" x14ac:dyDescent="0.25">
      <c r="A53" s="6"/>
      <c r="B53" s="6"/>
      <c r="C53" s="2"/>
      <c r="D53" s="2"/>
      <c r="E53" s="2"/>
      <c r="F53" s="2"/>
      <c r="G53" s="2"/>
      <c r="H53" s="2"/>
      <c r="I53" s="2"/>
      <c r="J53" s="2"/>
      <c r="K53" s="3"/>
      <c r="L53" s="2"/>
      <c r="M53" s="2"/>
      <c r="N53" s="2"/>
      <c r="O53" s="5"/>
    </row>
    <row r="54" spans="1:19" s="26" customFormat="1" ht="13.5" customHeight="1" x14ac:dyDescent="0.25">
      <c r="A54" s="6"/>
      <c r="B54" s="6"/>
      <c r="C54" s="2"/>
      <c r="D54" s="2"/>
      <c r="E54" s="2"/>
      <c r="F54" s="2"/>
      <c r="G54" s="2"/>
      <c r="H54" s="2"/>
      <c r="I54" s="2"/>
      <c r="J54" s="2"/>
      <c r="K54" s="6"/>
      <c r="L54" s="2"/>
      <c r="M54" s="2"/>
      <c r="N54" s="2"/>
    </row>
    <row r="55" spans="1:19" s="26" customFormat="1" ht="13.5" customHeight="1" x14ac:dyDescent="0.25">
      <c r="A55" s="25"/>
      <c r="B55"/>
      <c r="C55" s="2"/>
      <c r="D55" s="2"/>
      <c r="E55" s="2"/>
      <c r="F55" s="2"/>
      <c r="G55" s="2"/>
      <c r="H55" s="2"/>
      <c r="I55" s="2"/>
      <c r="J55" s="2"/>
      <c r="K55" s="2" t="s">
        <v>49</v>
      </c>
      <c r="L55" s="2"/>
      <c r="M55" s="2"/>
      <c r="N55" s="2"/>
    </row>
    <row r="56" spans="1:19" s="26" customFormat="1" ht="13.5" customHeight="1" x14ac:dyDescent="0.25">
      <c r="A56" s="25"/>
      <c r="B56"/>
      <c r="C56" s="2"/>
      <c r="D56" s="2"/>
      <c r="E56" s="2"/>
      <c r="F56" s="2"/>
      <c r="G56" s="2"/>
      <c r="H56" s="2"/>
      <c r="I56" s="2"/>
      <c r="J56" s="2"/>
      <c r="K56" s="5" t="s">
        <v>50</v>
      </c>
      <c r="L56" s="2"/>
      <c r="M56" s="2"/>
      <c r="N56" s="2"/>
    </row>
    <row r="57" spans="1:19" s="26" customFormat="1" x14ac:dyDescent="0.25">
      <c r="A57"/>
      <c r="B57"/>
      <c r="C57" s="2"/>
      <c r="D57" s="2"/>
      <c r="E57" s="2"/>
      <c r="F57" s="2"/>
      <c r="G57" s="2"/>
      <c r="H57" s="2"/>
      <c r="I57" s="2"/>
      <c r="J57" s="2"/>
      <c r="K57" s="6"/>
      <c r="L57" s="2"/>
      <c r="M57" s="2"/>
      <c r="N57" s="2"/>
    </row>
    <row r="58" spans="1:19" s="6" customFormat="1" x14ac:dyDescent="0.25">
      <c r="A58"/>
      <c r="B58"/>
      <c r="C58" s="2"/>
      <c r="D58" s="2"/>
      <c r="E58" s="2"/>
      <c r="F58" s="2"/>
      <c r="G58" s="2"/>
      <c r="H58" s="2"/>
      <c r="I58" s="2"/>
      <c r="J58" s="2"/>
    </row>
    <row r="59" spans="1:19" s="6" customFormat="1" ht="12.75" x14ac:dyDescent="0.2"/>
  </sheetData>
  <mergeCells count="101">
    <mergeCell ref="U9:U11"/>
    <mergeCell ref="A48:B48"/>
    <mergeCell ref="C31:F31"/>
    <mergeCell ref="C32:F32"/>
    <mergeCell ref="C33:F33"/>
    <mergeCell ref="C35:F35"/>
    <mergeCell ref="A39:B39"/>
    <mergeCell ref="A41:B41"/>
    <mergeCell ref="A42:B42"/>
    <mergeCell ref="A43:B43"/>
    <mergeCell ref="F42:F44"/>
    <mergeCell ref="A47:B47"/>
    <mergeCell ref="A45:B45"/>
    <mergeCell ref="C47:E47"/>
    <mergeCell ref="C48:E48"/>
    <mergeCell ref="C39:E39"/>
    <mergeCell ref="A38:C38"/>
    <mergeCell ref="L25:O25"/>
    <mergeCell ref="L27:O27"/>
    <mergeCell ref="L28:O28"/>
    <mergeCell ref="L29:O29"/>
    <mergeCell ref="L30:O30"/>
    <mergeCell ref="L26:O26"/>
    <mergeCell ref="F45:F46"/>
    <mergeCell ref="A46:B46"/>
    <mergeCell ref="A40:B40"/>
    <mergeCell ref="F40:F41"/>
    <mergeCell ref="A44:B44"/>
    <mergeCell ref="C41:E41"/>
    <mergeCell ref="C42:E42"/>
    <mergeCell ref="C43:E43"/>
    <mergeCell ref="C44:E44"/>
    <mergeCell ref="C45:E45"/>
    <mergeCell ref="C46:E46"/>
    <mergeCell ref="C40:E40"/>
    <mergeCell ref="C26:F26"/>
    <mergeCell ref="C27:F27"/>
    <mergeCell ref="C28:F28"/>
    <mergeCell ref="C29:F29"/>
    <mergeCell ref="C30:F30"/>
    <mergeCell ref="L11:O11"/>
    <mergeCell ref="C8:F9"/>
    <mergeCell ref="E5:H5"/>
    <mergeCell ref="G8:G9"/>
    <mergeCell ref="C16:F16"/>
    <mergeCell ref="L15:O15"/>
    <mergeCell ref="L16:O16"/>
    <mergeCell ref="L12:O12"/>
    <mergeCell ref="L13:O13"/>
    <mergeCell ref="L14:O14"/>
    <mergeCell ref="C12:F12"/>
    <mergeCell ref="C13:F13"/>
    <mergeCell ref="C15:F15"/>
    <mergeCell ref="C14:F14"/>
    <mergeCell ref="C21:F21"/>
    <mergeCell ref="L17:O17"/>
    <mergeCell ref="L18:O18"/>
    <mergeCell ref="L19:O19"/>
    <mergeCell ref="L20:O20"/>
    <mergeCell ref="N4:Q4"/>
    <mergeCell ref="H8:H9"/>
    <mergeCell ref="P8:P9"/>
    <mergeCell ref="E6:G6"/>
    <mergeCell ref="E3:H3"/>
    <mergeCell ref="E4:H4"/>
    <mergeCell ref="L31:O31"/>
    <mergeCell ref="C25:F25"/>
    <mergeCell ref="A1:R1"/>
    <mergeCell ref="A8:A9"/>
    <mergeCell ref="C11:F11"/>
    <mergeCell ref="B8:B9"/>
    <mergeCell ref="J8:J9"/>
    <mergeCell ref="K8:K9"/>
    <mergeCell ref="C7:F7"/>
    <mergeCell ref="C10:F10"/>
    <mergeCell ref="L8:O9"/>
    <mergeCell ref="L10:O10"/>
    <mergeCell ref="Q8:Q9"/>
    <mergeCell ref="N3:Q3"/>
    <mergeCell ref="N5:Q5"/>
    <mergeCell ref="N6:Q6"/>
    <mergeCell ref="L22:O22"/>
    <mergeCell ref="C24:F24"/>
    <mergeCell ref="L21:O21"/>
    <mergeCell ref="L23:O23"/>
    <mergeCell ref="L24:O24"/>
    <mergeCell ref="C23:F23"/>
    <mergeCell ref="C17:F17"/>
    <mergeCell ref="C18:F18"/>
    <mergeCell ref="C19:F19"/>
    <mergeCell ref="C20:F20"/>
    <mergeCell ref="C22:F22"/>
    <mergeCell ref="O38:Q38"/>
    <mergeCell ref="O39:Q39"/>
    <mergeCell ref="O40:Q40"/>
    <mergeCell ref="O41:Q41"/>
    <mergeCell ref="L32:O32"/>
    <mergeCell ref="L33:O33"/>
    <mergeCell ref="C37:R37"/>
    <mergeCell ref="L34:O34"/>
    <mergeCell ref="C34:F34"/>
  </mergeCells>
  <printOptions horizontalCentered="1"/>
  <pageMargins left="0.35433070866141736" right="0" top="2.1259842519685042" bottom="0" header="0.31496062992125984" footer="0.31496062992125984"/>
  <pageSetup paperSize="5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P50"/>
  <sheetViews>
    <sheetView topLeftCell="A10" zoomScale="80" zoomScaleNormal="80" workbookViewId="0">
      <selection activeCell="A12" sqref="A12:XFD12"/>
    </sheetView>
  </sheetViews>
  <sheetFormatPr defaultRowHeight="15" x14ac:dyDescent="0.25"/>
  <cols>
    <col min="1" max="1" width="9.140625" style="53"/>
    <col min="2" max="2" width="15.7109375" style="53" customWidth="1"/>
    <col min="3" max="3" width="46.7109375" style="53" customWidth="1"/>
    <col min="4" max="4" width="23.140625" style="53" customWidth="1"/>
    <col min="5" max="8" width="9.140625" style="53"/>
    <col min="9" max="9" width="12.28515625" style="53" customWidth="1"/>
    <col min="10" max="16384" width="9.140625" style="53"/>
  </cols>
  <sheetData>
    <row r="1" spans="1:14" x14ac:dyDescent="0.25">
      <c r="A1" s="78">
        <v>1</v>
      </c>
      <c r="B1" s="78" t="s">
        <v>175</v>
      </c>
      <c r="C1" s="78" t="s">
        <v>176</v>
      </c>
      <c r="D1" s="78">
        <v>2</v>
      </c>
      <c r="E1" s="78" t="s">
        <v>12</v>
      </c>
      <c r="F1" s="78"/>
    </row>
    <row r="2" spans="1:14" x14ac:dyDescent="0.25">
      <c r="A2" s="78">
        <v>2</v>
      </c>
      <c r="B2" s="78" t="s">
        <v>177</v>
      </c>
      <c r="C2" s="78" t="s">
        <v>81</v>
      </c>
      <c r="D2" s="78">
        <v>2</v>
      </c>
      <c r="E2" s="78" t="s">
        <v>12</v>
      </c>
      <c r="F2" s="78"/>
    </row>
    <row r="3" spans="1:14" x14ac:dyDescent="0.25">
      <c r="A3" s="78">
        <v>3</v>
      </c>
      <c r="B3" s="78" t="s">
        <v>179</v>
      </c>
      <c r="C3" s="78" t="s">
        <v>6</v>
      </c>
      <c r="D3" s="78">
        <v>2</v>
      </c>
      <c r="E3" s="78" t="s">
        <v>7</v>
      </c>
      <c r="F3" s="78"/>
    </row>
    <row r="4" spans="1:14" x14ac:dyDescent="0.25">
      <c r="A4" s="78">
        <v>4</v>
      </c>
      <c r="B4" s="78" t="s">
        <v>223</v>
      </c>
      <c r="C4" s="78" t="s">
        <v>181</v>
      </c>
      <c r="D4" s="78">
        <v>2</v>
      </c>
      <c r="E4" s="78" t="s">
        <v>12</v>
      </c>
      <c r="F4" s="78"/>
    </row>
    <row r="5" spans="1:14" x14ac:dyDescent="0.25">
      <c r="A5" s="78">
        <v>5</v>
      </c>
      <c r="B5" s="78" t="s">
        <v>182</v>
      </c>
      <c r="C5" s="78" t="s">
        <v>30</v>
      </c>
      <c r="D5" s="78">
        <v>2</v>
      </c>
      <c r="E5" s="78" t="s">
        <v>12</v>
      </c>
      <c r="F5" s="78"/>
    </row>
    <row r="6" spans="1:14" x14ac:dyDescent="0.25">
      <c r="A6" s="78">
        <v>6</v>
      </c>
      <c r="B6" s="78" t="s">
        <v>210</v>
      </c>
      <c r="C6" s="78" t="s">
        <v>45</v>
      </c>
      <c r="D6" s="78">
        <v>3</v>
      </c>
      <c r="E6" s="78" t="s">
        <v>7</v>
      </c>
      <c r="F6" s="78"/>
    </row>
    <row r="7" spans="1:14" x14ac:dyDescent="0.25">
      <c r="A7" s="78">
        <v>7</v>
      </c>
      <c r="B7" s="78" t="s">
        <v>212</v>
      </c>
      <c r="C7" s="78" t="s">
        <v>44</v>
      </c>
      <c r="D7" s="78">
        <v>3</v>
      </c>
      <c r="E7" s="78" t="s">
        <v>12</v>
      </c>
      <c r="F7" s="78"/>
      <c r="L7" s="81"/>
      <c r="M7" s="81"/>
      <c r="N7" s="81"/>
    </row>
    <row r="8" spans="1:14" x14ac:dyDescent="0.25">
      <c r="A8" s="78">
        <v>8</v>
      </c>
      <c r="B8" s="78" t="s">
        <v>214</v>
      </c>
      <c r="C8" s="78" t="s">
        <v>46</v>
      </c>
      <c r="D8" s="78">
        <v>3</v>
      </c>
      <c r="E8" s="78" t="s">
        <v>7</v>
      </c>
      <c r="F8" s="78"/>
    </row>
    <row r="9" spans="1:14" x14ac:dyDescent="0.25">
      <c r="A9" s="78">
        <v>9</v>
      </c>
      <c r="B9" s="78" t="s">
        <v>172</v>
      </c>
      <c r="C9" s="78" t="s">
        <v>32</v>
      </c>
      <c r="D9" s="78">
        <v>3</v>
      </c>
      <c r="E9" s="78" t="s">
        <v>7</v>
      </c>
      <c r="F9" s="78"/>
    </row>
    <row r="10" spans="1:14" x14ac:dyDescent="0.25">
      <c r="A10" s="78">
        <v>10</v>
      </c>
      <c r="B10" s="78" t="s">
        <v>231</v>
      </c>
      <c r="C10" s="78" t="s">
        <v>232</v>
      </c>
      <c r="D10" s="78">
        <v>3</v>
      </c>
      <c r="E10" s="78" t="s">
        <v>7</v>
      </c>
      <c r="F10" s="78"/>
    </row>
    <row r="11" spans="1:14" x14ac:dyDescent="0.25">
      <c r="A11" s="78">
        <v>11</v>
      </c>
      <c r="B11" s="78" t="s">
        <v>233</v>
      </c>
      <c r="C11" s="78" t="s">
        <v>234</v>
      </c>
      <c r="D11" s="78">
        <v>3</v>
      </c>
      <c r="E11" s="78" t="s">
        <v>5</v>
      </c>
      <c r="F11" s="78"/>
    </row>
    <row r="12" spans="1:14" x14ac:dyDescent="0.25">
      <c r="A12" s="78">
        <v>13</v>
      </c>
      <c r="B12" s="78" t="s">
        <v>188</v>
      </c>
      <c r="C12" s="78" t="s">
        <v>160</v>
      </c>
      <c r="D12" s="78">
        <v>3</v>
      </c>
      <c r="E12" s="78" t="s">
        <v>7</v>
      </c>
      <c r="F12" s="78"/>
    </row>
    <row r="13" spans="1:14" x14ac:dyDescent="0.25">
      <c r="A13" s="78">
        <v>14</v>
      </c>
      <c r="B13" s="78" t="s">
        <v>190</v>
      </c>
      <c r="C13" s="78" t="s">
        <v>53</v>
      </c>
      <c r="D13" s="78">
        <v>3</v>
      </c>
      <c r="E13" s="78" t="s">
        <v>7</v>
      </c>
      <c r="F13" s="78"/>
    </row>
    <row r="14" spans="1:14" x14ac:dyDescent="0.25">
      <c r="A14" s="78">
        <v>15</v>
      </c>
      <c r="B14" s="78" t="s">
        <v>219</v>
      </c>
      <c r="C14" s="78" t="s">
        <v>58</v>
      </c>
      <c r="D14" s="78">
        <v>3</v>
      </c>
      <c r="E14" s="78" t="s">
        <v>7</v>
      </c>
      <c r="F14" s="78"/>
    </row>
    <row r="15" spans="1:14" x14ac:dyDescent="0.25">
      <c r="A15" s="78">
        <v>16</v>
      </c>
      <c r="B15" s="78" t="s">
        <v>194</v>
      </c>
      <c r="C15" s="78" t="s">
        <v>56</v>
      </c>
      <c r="D15" s="78">
        <v>3</v>
      </c>
      <c r="E15" s="78" t="s">
        <v>8</v>
      </c>
      <c r="F15" s="78"/>
    </row>
    <row r="16" spans="1:14" x14ac:dyDescent="0.25">
      <c r="A16" s="78">
        <v>17</v>
      </c>
      <c r="B16" s="78" t="s">
        <v>195</v>
      </c>
      <c r="C16" s="78" t="s">
        <v>57</v>
      </c>
      <c r="D16" s="78">
        <v>3</v>
      </c>
      <c r="E16" s="78" t="s">
        <v>9</v>
      </c>
      <c r="F16" s="78"/>
    </row>
    <row r="17" spans="1:11" x14ac:dyDescent="0.25">
      <c r="A17" s="78">
        <v>18</v>
      </c>
      <c r="B17" s="78" t="s">
        <v>198</v>
      </c>
      <c r="C17" s="78" t="s">
        <v>54</v>
      </c>
      <c r="D17" s="78">
        <v>3</v>
      </c>
      <c r="E17" s="78" t="s">
        <v>8</v>
      </c>
      <c r="F17" s="78"/>
    </row>
    <row r="18" spans="1:11" x14ac:dyDescent="0.25">
      <c r="A18" s="78">
        <v>19</v>
      </c>
      <c r="B18" s="78" t="s">
        <v>201</v>
      </c>
      <c r="C18" s="78" t="s">
        <v>226</v>
      </c>
      <c r="D18" s="78">
        <v>3</v>
      </c>
      <c r="E18" s="78" t="s">
        <v>8</v>
      </c>
      <c r="F18" s="78"/>
    </row>
    <row r="19" spans="1:11" x14ac:dyDescent="0.25">
      <c r="A19" s="78">
        <v>20</v>
      </c>
      <c r="B19" s="78" t="s">
        <v>203</v>
      </c>
      <c r="C19" s="78" t="s">
        <v>55</v>
      </c>
      <c r="D19" s="78">
        <v>3</v>
      </c>
      <c r="E19" s="78" t="s">
        <v>12</v>
      </c>
      <c r="F19" s="78"/>
    </row>
    <row r="20" spans="1:11" x14ac:dyDescent="0.25">
      <c r="A20" s="78">
        <v>21</v>
      </c>
      <c r="B20" s="78" t="s">
        <v>205</v>
      </c>
      <c r="C20" s="78" t="s">
        <v>61</v>
      </c>
      <c r="D20" s="78">
        <v>3</v>
      </c>
      <c r="E20" s="78" t="s">
        <v>8</v>
      </c>
      <c r="F20" s="78"/>
    </row>
    <row r="21" spans="1:11" x14ac:dyDescent="0.25">
      <c r="A21" s="78">
        <v>22</v>
      </c>
      <c r="B21" s="78" t="s">
        <v>207</v>
      </c>
      <c r="C21" s="78" t="s">
        <v>64</v>
      </c>
      <c r="D21" s="78">
        <v>3</v>
      </c>
      <c r="E21" s="78" t="s">
        <v>12</v>
      </c>
      <c r="F21" s="78"/>
    </row>
    <row r="22" spans="1:11" x14ac:dyDescent="0.25">
      <c r="A22" s="78">
        <v>23</v>
      </c>
      <c r="B22" s="78" t="s">
        <v>208</v>
      </c>
      <c r="C22" s="78" t="s">
        <v>63</v>
      </c>
      <c r="D22" s="78">
        <v>3</v>
      </c>
      <c r="E22" s="78" t="s">
        <v>12</v>
      </c>
      <c r="F22" s="78"/>
    </row>
    <row r="23" spans="1:11" x14ac:dyDescent="0.25">
      <c r="A23" s="78">
        <v>24</v>
      </c>
      <c r="B23" s="78" t="s">
        <v>209</v>
      </c>
      <c r="C23" s="78" t="s">
        <v>47</v>
      </c>
      <c r="D23" s="78">
        <v>3</v>
      </c>
      <c r="E23" s="78" t="s">
        <v>12</v>
      </c>
      <c r="F23" s="78"/>
    </row>
    <row r="24" spans="1:11" x14ac:dyDescent="0.25">
      <c r="A24" s="78">
        <v>25</v>
      </c>
      <c r="B24" s="78" t="s">
        <v>211</v>
      </c>
      <c r="C24" s="78" t="s">
        <v>59</v>
      </c>
      <c r="D24" s="78">
        <v>3</v>
      </c>
      <c r="E24" s="78" t="s">
        <v>8</v>
      </c>
      <c r="F24" s="78"/>
    </row>
    <row r="25" spans="1:11" x14ac:dyDescent="0.25">
      <c r="A25" s="78">
        <v>26</v>
      </c>
      <c r="B25" s="78" t="s">
        <v>213</v>
      </c>
      <c r="C25" s="78" t="s">
        <v>60</v>
      </c>
      <c r="D25" s="78">
        <v>3</v>
      </c>
      <c r="E25" s="78" t="s">
        <v>7</v>
      </c>
      <c r="F25" s="78"/>
      <c r="G25" s="78">
        <v>52</v>
      </c>
      <c r="H25" s="78" t="s">
        <v>224</v>
      </c>
      <c r="I25" s="78" t="s">
        <v>225</v>
      </c>
      <c r="J25" s="78">
        <v>0</v>
      </c>
      <c r="K25" s="78" t="s">
        <v>164</v>
      </c>
    </row>
    <row r="26" spans="1:11" x14ac:dyDescent="0.25">
      <c r="A26" s="78">
        <v>27</v>
      </c>
      <c r="B26" s="78" t="s">
        <v>215</v>
      </c>
      <c r="C26" s="78" t="s">
        <v>62</v>
      </c>
      <c r="D26" s="78">
        <v>3</v>
      </c>
      <c r="E26" s="78" t="s">
        <v>8</v>
      </c>
      <c r="F26" s="81"/>
    </row>
    <row r="27" spans="1:11" x14ac:dyDescent="0.25">
      <c r="A27" s="78">
        <v>28</v>
      </c>
      <c r="B27" s="78" t="s">
        <v>213</v>
      </c>
      <c r="C27" s="78" t="s">
        <v>65</v>
      </c>
      <c r="D27" s="78">
        <v>3</v>
      </c>
      <c r="E27" s="78" t="s">
        <v>12</v>
      </c>
      <c r="F27" s="81"/>
      <c r="G27" s="81"/>
      <c r="H27" s="81"/>
      <c r="I27" s="81"/>
      <c r="J27" s="81"/>
      <c r="K27" s="81"/>
    </row>
    <row r="28" spans="1:11" x14ac:dyDescent="0.25">
      <c r="A28" s="78">
        <v>29</v>
      </c>
      <c r="B28" s="78" t="s">
        <v>228</v>
      </c>
      <c r="C28" s="78" t="s">
        <v>66</v>
      </c>
      <c r="D28" s="78">
        <v>3</v>
      </c>
      <c r="E28" s="78" t="s">
        <v>12</v>
      </c>
      <c r="F28" s="78"/>
      <c r="G28" s="78"/>
      <c r="H28" s="78"/>
      <c r="I28" s="78"/>
      <c r="J28" s="78"/>
      <c r="K28" s="78"/>
    </row>
    <row r="29" spans="1:11" x14ac:dyDescent="0.25">
      <c r="A29" s="78">
        <v>30</v>
      </c>
      <c r="B29" s="78" t="s">
        <v>216</v>
      </c>
      <c r="C29" s="78" t="s">
        <v>217</v>
      </c>
      <c r="D29" s="78">
        <v>3</v>
      </c>
      <c r="E29" s="78" t="s">
        <v>7</v>
      </c>
      <c r="F29" s="78"/>
      <c r="G29" s="78"/>
      <c r="H29" s="78"/>
      <c r="I29" s="78"/>
      <c r="J29" s="78"/>
      <c r="K29" s="78"/>
    </row>
    <row r="30" spans="1:11" x14ac:dyDescent="0.25">
      <c r="A30" s="78">
        <v>31</v>
      </c>
      <c r="B30" s="78" t="s">
        <v>229</v>
      </c>
      <c r="C30" s="78" t="s">
        <v>230</v>
      </c>
      <c r="D30" s="78">
        <v>3</v>
      </c>
      <c r="E30" s="78" t="s">
        <v>8</v>
      </c>
      <c r="F30" s="78"/>
      <c r="G30" s="78"/>
      <c r="H30" s="78"/>
      <c r="I30" s="78"/>
      <c r="J30" s="78"/>
      <c r="K30" s="78"/>
    </row>
    <row r="31" spans="1:11" x14ac:dyDescent="0.25">
      <c r="A31" s="78">
        <v>32</v>
      </c>
      <c r="B31" s="78" t="s">
        <v>178</v>
      </c>
      <c r="C31" s="78" t="s">
        <v>82</v>
      </c>
      <c r="D31" s="78">
        <v>3</v>
      </c>
      <c r="E31" s="78" t="s">
        <v>7</v>
      </c>
      <c r="F31" s="78"/>
      <c r="G31" s="78"/>
      <c r="H31" s="78"/>
      <c r="I31" s="78"/>
      <c r="J31" s="78"/>
      <c r="K31" s="81"/>
    </row>
    <row r="32" spans="1:11" x14ac:dyDescent="0.25">
      <c r="A32" s="78">
        <v>33</v>
      </c>
      <c r="B32" s="78" t="s">
        <v>180</v>
      </c>
      <c r="C32" s="78" t="s">
        <v>67</v>
      </c>
      <c r="D32" s="78">
        <v>3</v>
      </c>
      <c r="E32" s="78" t="s">
        <v>7</v>
      </c>
      <c r="F32" s="78"/>
      <c r="G32" s="78"/>
      <c r="H32" s="78"/>
      <c r="I32" s="78"/>
      <c r="J32" s="78"/>
      <c r="K32" s="81"/>
    </row>
    <row r="33" spans="1:16" x14ac:dyDescent="0.25">
      <c r="A33" s="78">
        <v>34</v>
      </c>
      <c r="B33" s="78" t="s">
        <v>180</v>
      </c>
      <c r="C33" s="78" t="s">
        <v>80</v>
      </c>
      <c r="D33" s="78">
        <v>3</v>
      </c>
      <c r="E33" s="78" t="s">
        <v>7</v>
      </c>
      <c r="F33" s="78"/>
      <c r="G33" s="78"/>
      <c r="H33" s="78"/>
      <c r="I33" s="78"/>
      <c r="J33" s="78"/>
      <c r="K33" s="81"/>
      <c r="L33" s="81"/>
      <c r="M33" s="81"/>
      <c r="N33" s="81"/>
      <c r="O33" s="81"/>
      <c r="P33" s="81"/>
    </row>
    <row r="34" spans="1:16" x14ac:dyDescent="0.25">
      <c r="A34" s="78">
        <v>35</v>
      </c>
      <c r="B34" s="78" t="s">
        <v>184</v>
      </c>
      <c r="C34" s="78" t="s">
        <v>171</v>
      </c>
      <c r="D34" s="78">
        <v>3</v>
      </c>
      <c r="E34" s="78" t="s">
        <v>8</v>
      </c>
      <c r="F34" s="78"/>
      <c r="G34" s="78"/>
      <c r="H34" s="78"/>
      <c r="I34" s="78"/>
      <c r="J34" s="78"/>
      <c r="K34" s="78"/>
    </row>
    <row r="35" spans="1:16" x14ac:dyDescent="0.25">
      <c r="A35" s="78">
        <v>36</v>
      </c>
      <c r="B35" s="78" t="s">
        <v>185</v>
      </c>
      <c r="C35" s="78" t="s">
        <v>186</v>
      </c>
      <c r="D35" s="78">
        <v>3</v>
      </c>
      <c r="E35" s="78" t="s">
        <v>12</v>
      </c>
      <c r="F35" s="78"/>
      <c r="G35" s="78"/>
      <c r="H35" s="78"/>
      <c r="I35" s="78"/>
      <c r="J35" s="78"/>
      <c r="K35" s="78"/>
    </row>
    <row r="36" spans="1:16" ht="15" customHeight="1" x14ac:dyDescent="0.25">
      <c r="A36" s="78">
        <v>37</v>
      </c>
      <c r="B36" s="78" t="s">
        <v>187</v>
      </c>
      <c r="C36" s="78" t="s">
        <v>68</v>
      </c>
      <c r="D36" s="78">
        <v>3</v>
      </c>
      <c r="E36" s="78" t="s">
        <v>12</v>
      </c>
      <c r="F36" s="78"/>
      <c r="G36" s="78"/>
      <c r="H36" s="78"/>
      <c r="I36" s="78"/>
      <c r="J36" s="78"/>
      <c r="K36" s="78"/>
    </row>
    <row r="37" spans="1:16" x14ac:dyDescent="0.25">
      <c r="A37" s="78">
        <v>38</v>
      </c>
      <c r="B37" s="78" t="s">
        <v>189</v>
      </c>
      <c r="C37" s="78" t="s">
        <v>70</v>
      </c>
      <c r="D37" s="78">
        <v>3</v>
      </c>
      <c r="E37" s="78" t="s">
        <v>8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 x14ac:dyDescent="0.25">
      <c r="A38" s="78">
        <v>39</v>
      </c>
      <c r="B38" s="78" t="s">
        <v>191</v>
      </c>
      <c r="C38" s="78" t="s">
        <v>69</v>
      </c>
      <c r="D38" s="78">
        <v>3</v>
      </c>
      <c r="E38" s="78" t="s">
        <v>12</v>
      </c>
      <c r="F38" s="78"/>
      <c r="G38" s="78"/>
      <c r="H38" s="78"/>
      <c r="I38" s="78"/>
      <c r="J38" s="78"/>
      <c r="K38" s="81"/>
    </row>
    <row r="39" spans="1:16" x14ac:dyDescent="0.25">
      <c r="A39" s="78">
        <v>40</v>
      </c>
      <c r="B39" s="78" t="s">
        <v>192</v>
      </c>
      <c r="C39" s="78" t="s">
        <v>193</v>
      </c>
      <c r="D39" s="78">
        <v>3</v>
      </c>
      <c r="E39" s="78" t="s">
        <v>8</v>
      </c>
      <c r="F39" s="78"/>
      <c r="G39" s="78"/>
      <c r="H39" s="78"/>
      <c r="I39" s="78"/>
      <c r="J39" s="78"/>
      <c r="K39" s="81"/>
      <c r="L39" s="81"/>
      <c r="M39" s="81"/>
      <c r="N39" s="81"/>
      <c r="O39" s="81"/>
      <c r="P39" s="81"/>
    </row>
    <row r="40" spans="1:16" x14ac:dyDescent="0.25">
      <c r="A40" s="78">
        <v>41</v>
      </c>
      <c r="B40" s="78" t="s">
        <v>235</v>
      </c>
      <c r="C40" s="78" t="s">
        <v>71</v>
      </c>
      <c r="D40" s="78">
        <v>3</v>
      </c>
      <c r="E40" s="78" t="s">
        <v>8</v>
      </c>
      <c r="F40" s="78"/>
      <c r="G40" s="78"/>
      <c r="H40" s="78"/>
      <c r="I40" s="78"/>
      <c r="J40" s="78"/>
      <c r="K40" s="78"/>
    </row>
    <row r="41" spans="1:16" x14ac:dyDescent="0.25">
      <c r="A41" s="78">
        <v>42</v>
      </c>
      <c r="B41" s="78" t="s">
        <v>218</v>
      </c>
      <c r="C41" s="78" t="s">
        <v>163</v>
      </c>
      <c r="D41" s="78">
        <v>3</v>
      </c>
      <c r="E41" s="78" t="s">
        <v>12</v>
      </c>
      <c r="F41" s="78"/>
      <c r="G41" s="78"/>
      <c r="H41" s="78"/>
      <c r="I41" s="78"/>
      <c r="J41" s="78"/>
      <c r="K41" s="78"/>
    </row>
    <row r="42" spans="1:16" x14ac:dyDescent="0.25">
      <c r="A42" s="78">
        <v>43</v>
      </c>
      <c r="B42" s="78" t="s">
        <v>196</v>
      </c>
      <c r="C42" s="78" t="s">
        <v>197</v>
      </c>
      <c r="D42" s="78">
        <v>3</v>
      </c>
      <c r="E42" s="78" t="s">
        <v>7</v>
      </c>
      <c r="F42" s="78"/>
      <c r="G42" s="78"/>
      <c r="H42" s="78"/>
      <c r="I42" s="78"/>
      <c r="J42" s="78"/>
      <c r="K42" s="78"/>
    </row>
    <row r="43" spans="1:16" x14ac:dyDescent="0.25">
      <c r="A43" s="78">
        <v>44</v>
      </c>
      <c r="B43" s="78" t="s">
        <v>199</v>
      </c>
      <c r="C43" s="78" t="s">
        <v>200</v>
      </c>
      <c r="D43" s="78">
        <v>3</v>
      </c>
      <c r="E43" s="78" t="s">
        <v>8</v>
      </c>
      <c r="F43" s="78"/>
      <c r="G43" s="78"/>
      <c r="H43" s="78"/>
      <c r="I43" s="78"/>
      <c r="J43" s="78"/>
      <c r="K43" s="78"/>
    </row>
    <row r="44" spans="1:16" x14ac:dyDescent="0.25">
      <c r="A44" s="78">
        <v>45</v>
      </c>
      <c r="B44" s="78" t="s">
        <v>202</v>
      </c>
      <c r="C44" s="78" t="s">
        <v>73</v>
      </c>
      <c r="D44" s="78">
        <v>3</v>
      </c>
      <c r="E44" s="78" t="s">
        <v>7</v>
      </c>
      <c r="F44" s="78"/>
      <c r="G44" s="78"/>
      <c r="H44" s="78"/>
      <c r="I44" s="78"/>
      <c r="J44" s="78"/>
      <c r="K44" s="81"/>
    </row>
    <row r="45" spans="1:16" x14ac:dyDescent="0.25">
      <c r="A45" s="78">
        <v>46</v>
      </c>
      <c r="B45" s="78" t="s">
        <v>204</v>
      </c>
      <c r="C45" s="78" t="s">
        <v>72</v>
      </c>
      <c r="D45" s="78">
        <v>2</v>
      </c>
      <c r="E45" s="78" t="s">
        <v>8</v>
      </c>
      <c r="F45" s="78"/>
      <c r="G45" s="78"/>
      <c r="H45" s="78"/>
      <c r="I45" s="78"/>
      <c r="J45" s="78"/>
      <c r="K45" s="81"/>
    </row>
    <row r="46" spans="1:16" x14ac:dyDescent="0.25">
      <c r="A46" s="78">
        <v>47</v>
      </c>
      <c r="B46" s="78" t="s">
        <v>206</v>
      </c>
      <c r="C46" s="78" t="s">
        <v>220</v>
      </c>
      <c r="D46" s="78">
        <v>3</v>
      </c>
      <c r="E46" s="78" t="s">
        <v>12</v>
      </c>
    </row>
    <row r="47" spans="1:16" x14ac:dyDescent="0.25">
      <c r="A47" s="78">
        <v>48</v>
      </c>
      <c r="B47" s="78" t="s">
        <v>206</v>
      </c>
      <c r="C47" s="78" t="s">
        <v>74</v>
      </c>
      <c r="D47" s="78">
        <v>3</v>
      </c>
      <c r="E47" s="78" t="s">
        <v>8</v>
      </c>
    </row>
    <row r="48" spans="1:16" x14ac:dyDescent="0.25">
      <c r="A48" s="78">
        <v>49</v>
      </c>
      <c r="B48" s="78" t="s">
        <v>236</v>
      </c>
      <c r="C48" s="78" t="s">
        <v>237</v>
      </c>
      <c r="D48" s="78">
        <v>3</v>
      </c>
      <c r="E48" s="78" t="s">
        <v>7</v>
      </c>
    </row>
    <row r="49" spans="1:5" x14ac:dyDescent="0.25">
      <c r="A49" s="78">
        <v>50</v>
      </c>
      <c r="B49" s="78" t="s">
        <v>183</v>
      </c>
      <c r="C49" s="78" t="s">
        <v>173</v>
      </c>
      <c r="D49" s="78">
        <v>4</v>
      </c>
      <c r="E49" s="78" t="s">
        <v>7</v>
      </c>
    </row>
    <row r="50" spans="1:5" x14ac:dyDescent="0.25">
      <c r="A50" s="78">
        <v>51</v>
      </c>
      <c r="B50" s="78" t="s">
        <v>221</v>
      </c>
      <c r="C50" s="78" t="s">
        <v>222</v>
      </c>
      <c r="D50" s="78">
        <v>6</v>
      </c>
      <c r="E50" s="78" t="s">
        <v>164</v>
      </c>
    </row>
  </sheetData>
  <sortState ref="F1:J51">
    <sortCondition ref="G1"/>
  </sortState>
  <phoneticPr fontId="20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8"/>
  <sheetViews>
    <sheetView workbookViewId="0">
      <selection activeCell="P34" sqref="P34"/>
    </sheetView>
  </sheetViews>
  <sheetFormatPr defaultRowHeight="15" x14ac:dyDescent="0.25"/>
  <cols>
    <col min="1" max="1" width="4.7109375" customWidth="1"/>
    <col min="2" max="2" width="9" customWidth="1"/>
    <col min="3" max="3" width="7.7109375" customWidth="1"/>
    <col min="4" max="4" width="1" customWidth="1"/>
    <col min="5" max="5" width="4.7109375" customWidth="1"/>
    <col min="6" max="6" width="13.7109375" customWidth="1"/>
    <col min="7" max="7" width="5.7109375" customWidth="1"/>
    <col min="8" max="8" width="6.7109375" customWidth="1"/>
    <col min="9" max="9" width="6.42578125" hidden="1" customWidth="1"/>
    <col min="10" max="10" width="4.28515625" customWidth="1"/>
    <col min="11" max="12" width="9.140625" customWidth="1"/>
    <col min="13" max="13" width="1.28515625" customWidth="1"/>
    <col min="14" max="14" width="2" bestFit="1" customWidth="1"/>
    <col min="15" max="15" width="11.85546875" customWidth="1"/>
    <col min="16" max="16" width="5.7109375" customWidth="1"/>
    <col min="17" max="17" width="6.7109375" customWidth="1"/>
    <col min="18" max="18" width="6.28515625" hidden="1" customWidth="1"/>
    <col min="19" max="19" width="4.28515625" customWidth="1"/>
    <col min="20" max="20" width="13.140625" customWidth="1"/>
    <col min="21" max="21" width="19.42578125" customWidth="1"/>
  </cols>
  <sheetData>
    <row r="1" spans="1:21" ht="15.7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4"/>
      <c r="T1" s="4"/>
      <c r="U1" s="4"/>
    </row>
    <row r="2" spans="1:2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" customHeight="1" x14ac:dyDescent="0.25">
      <c r="A3" s="96" t="s">
        <v>83</v>
      </c>
      <c r="B3" s="96"/>
      <c r="C3" s="96"/>
      <c r="D3" s="6" t="s">
        <v>39</v>
      </c>
      <c r="E3" s="100" t="str">
        <f>'MASTER IND-1'!E3:H3</f>
        <v>Muhammad Al Zikri</v>
      </c>
      <c r="F3" s="100"/>
      <c r="G3" s="100"/>
      <c r="H3" s="100"/>
      <c r="I3" s="6"/>
      <c r="J3" s="6" t="s">
        <v>84</v>
      </c>
      <c r="K3" s="6"/>
      <c r="L3" s="6"/>
      <c r="M3" s="6" t="s">
        <v>31</v>
      </c>
      <c r="N3" s="96"/>
      <c r="O3" s="96"/>
      <c r="P3" s="96"/>
      <c r="Q3" s="96"/>
      <c r="R3" s="6"/>
      <c r="S3" s="6"/>
      <c r="T3" s="6"/>
      <c r="U3" s="6"/>
    </row>
    <row r="4" spans="1:21" x14ac:dyDescent="0.25">
      <c r="A4" s="56" t="s">
        <v>85</v>
      </c>
      <c r="B4" s="56"/>
      <c r="C4" s="56"/>
      <c r="D4" s="6" t="s">
        <v>39</v>
      </c>
      <c r="E4" s="99">
        <f>'MASTER IND-1'!E4:H4</f>
        <v>2001125818</v>
      </c>
      <c r="F4" s="99"/>
      <c r="G4" s="99"/>
      <c r="H4" s="99"/>
      <c r="I4" s="6"/>
      <c r="J4" s="6" t="s">
        <v>86</v>
      </c>
      <c r="K4" s="6"/>
      <c r="L4" s="6"/>
      <c r="M4" s="6" t="s">
        <v>31</v>
      </c>
      <c r="N4" s="96" t="s">
        <v>87</v>
      </c>
      <c r="O4" s="96"/>
      <c r="P4" s="96"/>
      <c r="Q4" s="96"/>
      <c r="R4" s="6"/>
      <c r="S4" s="6"/>
      <c r="T4" s="6"/>
      <c r="U4" s="6"/>
    </row>
    <row r="5" spans="1:21" x14ac:dyDescent="0.25">
      <c r="A5" s="28" t="s">
        <v>88</v>
      </c>
      <c r="B5" s="56"/>
      <c r="C5" s="56"/>
      <c r="D5" s="6" t="s">
        <v>39</v>
      </c>
      <c r="E5" s="99"/>
      <c r="F5" s="99"/>
      <c r="G5" s="99"/>
      <c r="H5" s="99"/>
      <c r="I5" s="6"/>
      <c r="J5" s="126" t="s">
        <v>89</v>
      </c>
      <c r="K5" s="126"/>
      <c r="L5" s="126"/>
      <c r="M5" s="58" t="s">
        <v>31</v>
      </c>
      <c r="N5" s="96" t="s">
        <v>169</v>
      </c>
      <c r="O5" s="96"/>
      <c r="P5" s="96"/>
      <c r="Q5" s="96"/>
      <c r="R5" s="6"/>
      <c r="S5" s="6"/>
      <c r="T5" s="6"/>
      <c r="U5" s="6"/>
    </row>
    <row r="6" spans="1:21" x14ac:dyDescent="0.25">
      <c r="A6" s="56" t="s">
        <v>90</v>
      </c>
      <c r="B6" s="56"/>
      <c r="C6" s="56"/>
      <c r="D6" s="6" t="s">
        <v>39</v>
      </c>
      <c r="E6" s="99"/>
      <c r="F6" s="91"/>
      <c r="G6" s="91"/>
      <c r="H6" s="80"/>
      <c r="I6" s="6"/>
      <c r="J6" s="6" t="s">
        <v>91</v>
      </c>
      <c r="K6" s="6"/>
      <c r="L6" s="6"/>
      <c r="M6" s="59" t="s">
        <v>31</v>
      </c>
      <c r="N6" s="127"/>
      <c r="O6" s="127"/>
      <c r="P6" s="127"/>
      <c r="Q6" s="127"/>
      <c r="R6" s="6"/>
      <c r="S6" s="6"/>
      <c r="T6" s="6"/>
      <c r="U6" s="6"/>
    </row>
    <row r="7" spans="1:21" ht="15.75" thickBot="1" x14ac:dyDescent="0.3">
      <c r="A7" s="6"/>
      <c r="B7" s="6"/>
      <c r="C7" s="128"/>
      <c r="D7" s="128"/>
      <c r="E7" s="128"/>
      <c r="F7" s="12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59"/>
    </row>
    <row r="8" spans="1:21" ht="15.75" thickTop="1" x14ac:dyDescent="0.25">
      <c r="A8" s="136" t="s">
        <v>21</v>
      </c>
      <c r="B8" s="129" t="s">
        <v>92</v>
      </c>
      <c r="C8" s="129" t="s">
        <v>93</v>
      </c>
      <c r="D8" s="129"/>
      <c r="E8" s="129"/>
      <c r="F8" s="129"/>
      <c r="G8" s="129" t="s">
        <v>94</v>
      </c>
      <c r="H8" s="129" t="s">
        <v>95</v>
      </c>
      <c r="I8" s="60"/>
      <c r="J8" s="136" t="s">
        <v>21</v>
      </c>
      <c r="K8" s="129" t="s">
        <v>92</v>
      </c>
      <c r="L8" s="129" t="s">
        <v>93</v>
      </c>
      <c r="M8" s="129"/>
      <c r="N8" s="129"/>
      <c r="O8" s="129"/>
      <c r="P8" s="129" t="s">
        <v>94</v>
      </c>
      <c r="Q8" s="131" t="s">
        <v>95</v>
      </c>
      <c r="R8" s="61"/>
      <c r="S8" s="8"/>
      <c r="T8" s="82" t="s">
        <v>167</v>
      </c>
      <c r="U8" s="82" t="str">
        <f>PROPER(T8)</f>
        <v>Daniel Ricky</v>
      </c>
    </row>
    <row r="9" spans="1:21" x14ac:dyDescent="0.25">
      <c r="A9" s="137"/>
      <c r="B9" s="130"/>
      <c r="C9" s="130"/>
      <c r="D9" s="130"/>
      <c r="E9" s="130"/>
      <c r="F9" s="130"/>
      <c r="G9" s="130"/>
      <c r="H9" s="130"/>
      <c r="I9" s="87" t="s">
        <v>3</v>
      </c>
      <c r="J9" s="137"/>
      <c r="K9" s="130"/>
      <c r="L9" s="130"/>
      <c r="M9" s="130"/>
      <c r="N9" s="130"/>
      <c r="O9" s="130"/>
      <c r="P9" s="130"/>
      <c r="Q9" s="132"/>
      <c r="R9" s="62" t="s">
        <v>3</v>
      </c>
      <c r="S9" s="8"/>
      <c r="T9" s="83"/>
      <c r="U9" s="83"/>
    </row>
    <row r="10" spans="1:21" ht="12.6" customHeight="1" x14ac:dyDescent="0.25">
      <c r="A10" s="47">
        <v>1</v>
      </c>
      <c r="B10" s="64" t="str">
        <f>'MASTER INGGRIS-2'!B1</f>
        <v>UXN11001</v>
      </c>
      <c r="C10" s="133" t="str">
        <f>'MASTER INGGRIS-2'!C1</f>
        <v>Religion</v>
      </c>
      <c r="D10" s="134"/>
      <c r="E10" s="134"/>
      <c r="F10" s="135"/>
      <c r="G10" s="65">
        <f>'MASTER INGGRIS-2'!D1</f>
        <v>2</v>
      </c>
      <c r="H10" s="65" t="str">
        <f>'MASTER INGGRIS-2'!E1</f>
        <v>A-</v>
      </c>
      <c r="I10" s="85">
        <f>IF(H10="A","4"*G10,IF(H10="A-","3,75"*G10,IF(H10="B+","3,50"*G10,IF(H10="B","3"*G10,IF(H10="B-","2,75"*G10,IF(H10="C+","2,50"*G10,IF(H10="C","2"*G10,IF(H10="D","1"*G10,"0"*G10))))))))</f>
        <v>7.5</v>
      </c>
      <c r="J10" s="86">
        <v>26</v>
      </c>
      <c r="K10" s="64" t="str">
        <f>'MASTER INGGRIS-2'!B26</f>
        <v>SPI21007</v>
      </c>
      <c r="L10" s="133" t="str">
        <f>'MASTER INGGRIS-2'!C26</f>
        <v>Comparative Governance</v>
      </c>
      <c r="M10" s="134"/>
      <c r="N10" s="134"/>
      <c r="O10" s="135"/>
      <c r="P10" s="65">
        <f>'MASTER INGGRIS-2'!D26</f>
        <v>3</v>
      </c>
      <c r="Q10" s="68" t="str">
        <f>'MASTER INGGRIS-2'!E26</f>
        <v>B+</v>
      </c>
      <c r="R10" s="22">
        <f>IF(Q10="A","4"*P10,IF(Q10="A-","3,75"*P10,IF(Q10="B+","3,50"*P10,IF(Q10="B","3"*P10,IF(Q10="B-","2,75"*P10,IF(Q10="C+","2,50"*P10,IF(Q10="C","2"*P10,IF(Q10="D","1"*P10,"0"*P10))))))))</f>
        <v>10.5</v>
      </c>
      <c r="S10" s="10"/>
      <c r="T10" s="51" t="s">
        <v>52</v>
      </c>
      <c r="U10" s="84" t="str">
        <f>UPPER(T10)</f>
        <v>SANGAT MEMUASKAN</v>
      </c>
    </row>
    <row r="11" spans="1:21" ht="12.6" customHeight="1" x14ac:dyDescent="0.25">
      <c r="A11" s="23">
        <v>2</v>
      </c>
      <c r="B11" s="64" t="str">
        <f>'MASTER INGGRIS-2'!B2</f>
        <v>UXN11169</v>
      </c>
      <c r="C11" s="133" t="str">
        <f>'MASTER INGGRIS-2'!C2</f>
        <v>Pancasila</v>
      </c>
      <c r="D11" s="134"/>
      <c r="E11" s="134"/>
      <c r="F11" s="135"/>
      <c r="G11" s="65">
        <f>'MASTER INGGRIS-2'!D2</f>
        <v>2</v>
      </c>
      <c r="H11" s="65" t="str">
        <f>'MASTER INGGRIS-2'!E2</f>
        <v>A-</v>
      </c>
      <c r="I11" s="66">
        <f t="shared" ref="I11:I34" si="0">IF(H11="A","4"*G11,IF(H11="A-","3,75"*G11,IF(H11="B+","3,50"*G11,IF(H11="B","3"*G11,IF(H11="B-","2,75"*G11,IF(H11="C+","2,50"*G11,IF(H11="C","2"*G11,IF(H11="D","1"*G11,"0"*G11))))))))</f>
        <v>7.5</v>
      </c>
      <c r="J11" s="67">
        <v>27</v>
      </c>
      <c r="K11" s="64" t="str">
        <f>'MASTER INGGRIS-2'!B27</f>
        <v>SPI21006</v>
      </c>
      <c r="L11" s="133" t="str">
        <f>'MASTER INGGRIS-2'!C27</f>
        <v>Governance Ecology</v>
      </c>
      <c r="M11" s="134"/>
      <c r="N11" s="134"/>
      <c r="O11" s="135"/>
      <c r="P11" s="65">
        <f>'MASTER INGGRIS-2'!D27</f>
        <v>3</v>
      </c>
      <c r="Q11" s="68" t="str">
        <f>'MASTER INGGRIS-2'!E27</f>
        <v>A-</v>
      </c>
      <c r="R11" s="22">
        <f t="shared" ref="R11:R34" si="1">IF(Q11="A","4"*P11,IF(Q11="A-","3,75"*P11,IF(Q11="B+","3,50"*P11,IF(Q11="B","3"*P11,IF(Q11="B-","2,75"*P11,IF(Q11="C+","2,50"*P11,IF(Q11="C","2"*P11,IF(Q11="D","1"*P11,"0"*P11))))))))</f>
        <v>11.25</v>
      </c>
      <c r="S11" s="10"/>
      <c r="T11" s="10"/>
      <c r="U11" s="63"/>
    </row>
    <row r="12" spans="1:21" ht="12.6" customHeight="1" x14ac:dyDescent="0.25">
      <c r="A12" s="23">
        <v>3</v>
      </c>
      <c r="B12" s="64" t="str">
        <f>'MASTER INGGRIS-2'!B3</f>
        <v>UXN11217</v>
      </c>
      <c r="C12" s="133" t="str">
        <f>'MASTER INGGRIS-2'!C3</f>
        <v>Indonesian</v>
      </c>
      <c r="D12" s="134"/>
      <c r="E12" s="134"/>
      <c r="F12" s="135"/>
      <c r="G12" s="65">
        <f>'MASTER INGGRIS-2'!D3</f>
        <v>2</v>
      </c>
      <c r="H12" s="65" t="str">
        <f>'MASTER INGGRIS-2'!E3</f>
        <v>A</v>
      </c>
      <c r="I12" s="66">
        <f t="shared" si="0"/>
        <v>8</v>
      </c>
      <c r="J12" s="67">
        <v>28</v>
      </c>
      <c r="K12" s="64" t="str">
        <f>'MASTER INGGRIS-2'!B28</f>
        <v>SPI22001</v>
      </c>
      <c r="L12" s="133" t="str">
        <f>'MASTER INGGRIS-2'!C28</f>
        <v>Governance Communication</v>
      </c>
      <c r="M12" s="134"/>
      <c r="N12" s="134"/>
      <c r="O12" s="135"/>
      <c r="P12" s="65">
        <f>'MASTER INGGRIS-2'!D28</f>
        <v>3</v>
      </c>
      <c r="Q12" s="68" t="str">
        <f>'MASTER INGGRIS-2'!E28</f>
        <v>A-</v>
      </c>
      <c r="R12" s="22">
        <f t="shared" si="1"/>
        <v>11.25</v>
      </c>
      <c r="S12" s="10"/>
      <c r="T12" s="10"/>
      <c r="U12" s="63"/>
    </row>
    <row r="13" spans="1:21" ht="12.6" customHeight="1" x14ac:dyDescent="0.25">
      <c r="A13" s="23">
        <v>4</v>
      </c>
      <c r="B13" s="64" t="str">
        <f>'MASTER INGGRIS-2'!B4</f>
        <v>UXN12104</v>
      </c>
      <c r="C13" s="133" t="str">
        <f>'MASTER INGGRIS-2'!C4</f>
        <v>Civics</v>
      </c>
      <c r="D13" s="134"/>
      <c r="E13" s="134"/>
      <c r="F13" s="135"/>
      <c r="G13" s="65">
        <f>'MASTER INGGRIS-2'!D4</f>
        <v>2</v>
      </c>
      <c r="H13" s="65" t="str">
        <f>'MASTER INGGRIS-2'!E4</f>
        <v>A-</v>
      </c>
      <c r="I13" s="66">
        <f t="shared" si="0"/>
        <v>7.5</v>
      </c>
      <c r="J13" s="67">
        <v>29</v>
      </c>
      <c r="K13" s="64" t="str">
        <f>'MASTER INGGRIS-2'!B29</f>
        <v>SPI22003</v>
      </c>
      <c r="L13" s="133" t="str">
        <f>'MASTER INGGRIS-2'!C29</f>
        <v>Management of Indonesian Resources</v>
      </c>
      <c r="M13" s="134"/>
      <c r="N13" s="134"/>
      <c r="O13" s="135"/>
      <c r="P13" s="65">
        <f>'MASTER INGGRIS-2'!D29</f>
        <v>3</v>
      </c>
      <c r="Q13" s="68" t="str">
        <f>'MASTER INGGRIS-2'!E29</f>
        <v>A</v>
      </c>
      <c r="R13" s="22">
        <f t="shared" si="1"/>
        <v>12</v>
      </c>
      <c r="S13" s="10"/>
      <c r="T13" s="10"/>
      <c r="U13" s="63"/>
    </row>
    <row r="14" spans="1:21" ht="12.6" customHeight="1" x14ac:dyDescent="0.25">
      <c r="A14" s="23">
        <v>5</v>
      </c>
      <c r="B14" s="64" t="str">
        <f>'MASTER INGGRIS-2'!B5</f>
        <v>UXN12143</v>
      </c>
      <c r="C14" s="133" t="str">
        <f>'MASTER INGGRIS-2'!C5</f>
        <v>English</v>
      </c>
      <c r="D14" s="134"/>
      <c r="E14" s="134"/>
      <c r="F14" s="135"/>
      <c r="G14" s="65">
        <f>'MASTER INGGRIS-2'!D5</f>
        <v>2</v>
      </c>
      <c r="H14" s="65" t="str">
        <f>'MASTER INGGRIS-2'!E5</f>
        <v>A-</v>
      </c>
      <c r="I14" s="66">
        <f t="shared" si="0"/>
        <v>7.5</v>
      </c>
      <c r="J14" s="67">
        <v>30</v>
      </c>
      <c r="K14" s="64" t="str">
        <f>'MASTER INGGRIS-2'!B30</f>
        <v>SPI22004</v>
      </c>
      <c r="L14" s="133" t="str">
        <f>'MASTER INGGRIS-2'!C30</f>
        <v>Legislative Process in Indonesia</v>
      </c>
      <c r="M14" s="134"/>
      <c r="N14" s="134"/>
      <c r="O14" s="135"/>
      <c r="P14" s="65">
        <f>'MASTER INGGRIS-2'!D30</f>
        <v>3</v>
      </c>
      <c r="Q14" s="68" t="str">
        <f>'MASTER INGGRIS-2'!E30</f>
        <v>B+</v>
      </c>
      <c r="R14" s="22">
        <f t="shared" si="1"/>
        <v>10.5</v>
      </c>
      <c r="S14" s="10"/>
      <c r="T14" s="10"/>
      <c r="U14" s="63"/>
    </row>
    <row r="15" spans="1:21" ht="12.6" customHeight="1" x14ac:dyDescent="0.25">
      <c r="A15" s="23">
        <v>6</v>
      </c>
      <c r="B15" s="64" t="str">
        <f>'MASTER INGGRIS-2'!B6</f>
        <v>SPO11001</v>
      </c>
      <c r="C15" s="133" t="str">
        <f>'MASTER INGGRIS-2'!C6</f>
        <v>Fundamentals of Political Science</v>
      </c>
      <c r="D15" s="134"/>
      <c r="E15" s="134"/>
      <c r="F15" s="135"/>
      <c r="G15" s="65">
        <f>'MASTER INGGRIS-2'!D6</f>
        <v>3</v>
      </c>
      <c r="H15" s="65" t="str">
        <f>'MASTER INGGRIS-2'!E6</f>
        <v>A</v>
      </c>
      <c r="I15" s="66">
        <f t="shared" si="0"/>
        <v>12</v>
      </c>
      <c r="J15" s="67">
        <v>31</v>
      </c>
      <c r="K15" s="64" t="str">
        <f>'MASTER INGGRIS-2'!B31</f>
        <v>SPI22005</v>
      </c>
      <c r="L15" s="133" t="str">
        <f>'MASTER INGGRIS-2'!C31</f>
        <v>Governance Controlling</v>
      </c>
      <c r="M15" s="134"/>
      <c r="N15" s="134"/>
      <c r="O15" s="135"/>
      <c r="P15" s="65">
        <f>'MASTER INGGRIS-2'!D31</f>
        <v>3</v>
      </c>
      <c r="Q15" s="68" t="str">
        <f>'MASTER INGGRIS-2'!E31</f>
        <v>A</v>
      </c>
      <c r="R15" s="22">
        <f t="shared" si="1"/>
        <v>12</v>
      </c>
      <c r="S15" s="10"/>
      <c r="T15" s="10"/>
      <c r="U15" s="63"/>
    </row>
    <row r="16" spans="1:21" ht="12.6" customHeight="1" x14ac:dyDescent="0.25">
      <c r="A16" s="23">
        <v>7</v>
      </c>
      <c r="B16" s="64" t="str">
        <f>'MASTER INGGRIS-2'!B7</f>
        <v>SPO11002</v>
      </c>
      <c r="C16" s="133" t="str">
        <f>'MASTER INGGRIS-2'!C7</f>
        <v>Introduction to Sociology</v>
      </c>
      <c r="D16" s="134"/>
      <c r="E16" s="134"/>
      <c r="F16" s="135"/>
      <c r="G16" s="65">
        <f>'MASTER INGGRIS-2'!D7</f>
        <v>3</v>
      </c>
      <c r="H16" s="65" t="str">
        <f>'MASTER INGGRIS-2'!E7</f>
        <v>A-</v>
      </c>
      <c r="I16" s="66">
        <f t="shared" si="0"/>
        <v>11.25</v>
      </c>
      <c r="J16" s="67">
        <v>32</v>
      </c>
      <c r="K16" s="64" t="str">
        <f>'MASTER INGGRIS-2'!B32</f>
        <v>SPI22006</v>
      </c>
      <c r="L16" s="133" t="str">
        <f>'MASTER INGGRIS-2'!C32</f>
        <v>Sociology of Governance</v>
      </c>
      <c r="M16" s="134"/>
      <c r="N16" s="134"/>
      <c r="O16" s="135"/>
      <c r="P16" s="65">
        <f>'MASTER INGGRIS-2'!D32</f>
        <v>3</v>
      </c>
      <c r="Q16" s="68" t="str">
        <f>'MASTER INGGRIS-2'!E32</f>
        <v>A</v>
      </c>
      <c r="R16" s="22">
        <f t="shared" si="1"/>
        <v>12</v>
      </c>
      <c r="S16" s="10"/>
      <c r="T16" s="10"/>
      <c r="U16" s="63"/>
    </row>
    <row r="17" spans="1:21" ht="12.6" customHeight="1" x14ac:dyDescent="0.25">
      <c r="A17" s="23">
        <v>8</v>
      </c>
      <c r="B17" s="64" t="str">
        <f>'MASTER INGGRIS-2'!B8</f>
        <v>SPO11003</v>
      </c>
      <c r="C17" s="133" t="str">
        <f>'MASTER INGGRIS-2'!C8</f>
        <v>Introduction of Administration Science</v>
      </c>
      <c r="D17" s="134"/>
      <c r="E17" s="134"/>
      <c r="F17" s="135"/>
      <c r="G17" s="65">
        <f>'MASTER INGGRIS-2'!D8</f>
        <v>3</v>
      </c>
      <c r="H17" s="65" t="str">
        <f>'MASTER INGGRIS-2'!E8</f>
        <v>A</v>
      </c>
      <c r="I17" s="66">
        <f t="shared" si="0"/>
        <v>12</v>
      </c>
      <c r="J17" s="67">
        <v>33</v>
      </c>
      <c r="K17" s="64" t="str">
        <f>'MASTER INGGRIS-2'!B33</f>
        <v>SPI22006</v>
      </c>
      <c r="L17" s="133" t="str">
        <f>'MASTER INGGRIS-2'!C33</f>
        <v>Methodology of Governance Science</v>
      </c>
      <c r="M17" s="134"/>
      <c r="N17" s="134"/>
      <c r="O17" s="135"/>
      <c r="P17" s="65">
        <f>'MASTER INGGRIS-2'!D33</f>
        <v>3</v>
      </c>
      <c r="Q17" s="68" t="str">
        <f>'MASTER INGGRIS-2'!E33</f>
        <v>A</v>
      </c>
      <c r="R17" s="22">
        <f t="shared" si="1"/>
        <v>12</v>
      </c>
      <c r="S17" s="10"/>
      <c r="T17" s="10"/>
      <c r="U17" s="63"/>
    </row>
    <row r="18" spans="1:21" ht="12.6" customHeight="1" x14ac:dyDescent="0.25">
      <c r="A18" s="23">
        <v>9</v>
      </c>
      <c r="B18" s="64" t="str">
        <f>'MASTER INGGRIS-2'!B9</f>
        <v>SPO21001</v>
      </c>
      <c r="C18" s="133" t="str">
        <f>'MASTER INGGRIS-2'!C9</f>
        <v>Entrepreneurship</v>
      </c>
      <c r="D18" s="134"/>
      <c r="E18" s="134"/>
      <c r="F18" s="135"/>
      <c r="G18" s="65">
        <f>'MASTER INGGRIS-2'!D9</f>
        <v>3</v>
      </c>
      <c r="H18" s="65" t="str">
        <f>'MASTER INGGRIS-2'!E9</f>
        <v>A</v>
      </c>
      <c r="I18" s="66">
        <f t="shared" si="0"/>
        <v>12</v>
      </c>
      <c r="J18" s="67">
        <v>34</v>
      </c>
      <c r="K18" s="64" t="str">
        <f>'MASTER INGGRIS-2'!B34</f>
        <v>SPI31002</v>
      </c>
      <c r="L18" s="133" t="str">
        <f>'MASTER INGGRIS-2'!C34</f>
        <v>Constitution Studies</v>
      </c>
      <c r="M18" s="134"/>
      <c r="N18" s="134"/>
      <c r="O18" s="135"/>
      <c r="P18" s="65">
        <f>'MASTER INGGRIS-2'!D34</f>
        <v>3</v>
      </c>
      <c r="Q18" s="68" t="str">
        <f>'MASTER INGGRIS-2'!E34</f>
        <v>B+</v>
      </c>
      <c r="R18" s="22">
        <f t="shared" si="1"/>
        <v>10.5</v>
      </c>
      <c r="S18" s="10"/>
      <c r="T18" s="10"/>
      <c r="U18" s="63"/>
    </row>
    <row r="19" spans="1:21" ht="12.6" customHeight="1" x14ac:dyDescent="0.25">
      <c r="A19" s="23">
        <v>10</v>
      </c>
      <c r="B19" s="64" t="str">
        <f>'MASTER INGGRIS-2'!B10</f>
        <v>SPO22001</v>
      </c>
      <c r="C19" s="133" t="str">
        <f>'MASTER INGGRIS-2'!C10</f>
        <v>Social Research Method</v>
      </c>
      <c r="D19" s="134"/>
      <c r="E19" s="134"/>
      <c r="F19" s="135"/>
      <c r="G19" s="65">
        <f>'MASTER INGGRIS-2'!D10</f>
        <v>3</v>
      </c>
      <c r="H19" s="65" t="str">
        <f>'MASTER INGGRIS-2'!E10</f>
        <v>A</v>
      </c>
      <c r="I19" s="66">
        <f t="shared" si="0"/>
        <v>12</v>
      </c>
      <c r="J19" s="67">
        <v>35</v>
      </c>
      <c r="K19" s="64" t="str">
        <f>'MASTER INGGRIS-2'!B35</f>
        <v>SPI31003</v>
      </c>
      <c r="L19" s="133" t="str">
        <f>'MASTER INGGRIS-2'!C35</f>
        <v>Governance Matters</v>
      </c>
      <c r="M19" s="134"/>
      <c r="N19" s="134"/>
      <c r="O19" s="135"/>
      <c r="P19" s="65">
        <f>'MASTER INGGRIS-2'!D35</f>
        <v>3</v>
      </c>
      <c r="Q19" s="68" t="str">
        <f>'MASTER INGGRIS-2'!E35</f>
        <v>A-</v>
      </c>
      <c r="R19" s="22">
        <f t="shared" si="1"/>
        <v>11.25</v>
      </c>
      <c r="S19" s="10"/>
      <c r="T19" s="10"/>
      <c r="U19" s="63"/>
    </row>
    <row r="20" spans="1:21" ht="12.6" customHeight="1" x14ac:dyDescent="0.25">
      <c r="A20" s="23">
        <v>11</v>
      </c>
      <c r="B20" s="64" t="str">
        <f>'MASTER INGGRIS-2'!B11</f>
        <v>SPO22002</v>
      </c>
      <c r="C20" s="133" t="str">
        <f>'MASTER INGGRIS-2'!C11</f>
        <v>Fundamentals of Logics</v>
      </c>
      <c r="D20" s="134"/>
      <c r="E20" s="134"/>
      <c r="F20" s="135"/>
      <c r="G20" s="65">
        <f>'MASTER INGGRIS-2'!D11</f>
        <v>3</v>
      </c>
      <c r="H20" s="65" t="str">
        <f>'MASTER INGGRIS-2'!E11</f>
        <v>B</v>
      </c>
      <c r="I20" s="66">
        <f t="shared" si="0"/>
        <v>9</v>
      </c>
      <c r="J20" s="67">
        <v>36</v>
      </c>
      <c r="K20" s="64" t="str">
        <f>'MASTER INGGRIS-2'!B36</f>
        <v>SPI31004</v>
      </c>
      <c r="L20" s="133" t="str">
        <f>'MASTER INGGRIS-2'!C36</f>
        <v>Local Politics Economy</v>
      </c>
      <c r="M20" s="134"/>
      <c r="N20" s="134"/>
      <c r="O20" s="135"/>
      <c r="P20" s="65">
        <f>'MASTER INGGRIS-2'!D36</f>
        <v>3</v>
      </c>
      <c r="Q20" s="68" t="str">
        <f>'MASTER INGGRIS-2'!E36</f>
        <v>A-</v>
      </c>
      <c r="R20" s="22">
        <f t="shared" si="1"/>
        <v>11.25</v>
      </c>
      <c r="S20" s="10"/>
      <c r="T20" s="10"/>
      <c r="U20" s="63"/>
    </row>
    <row r="21" spans="1:21" ht="12.6" customHeight="1" x14ac:dyDescent="0.25">
      <c r="A21" s="23">
        <v>12</v>
      </c>
      <c r="B21" s="64" t="str">
        <f>'MASTER INGGRIS-2'!B12</f>
        <v>SPI11001</v>
      </c>
      <c r="C21" s="133" t="str">
        <f>'MASTER INGGRIS-2'!C12</f>
        <v>Fundamentals of Governance Science</v>
      </c>
      <c r="D21" s="134"/>
      <c r="E21" s="134"/>
      <c r="F21" s="135"/>
      <c r="G21" s="65">
        <f>'MASTER INGGRIS-2'!D12</f>
        <v>3</v>
      </c>
      <c r="H21" s="65" t="str">
        <f>'MASTER INGGRIS-2'!E12</f>
        <v>A</v>
      </c>
      <c r="I21" s="66">
        <f t="shared" si="0"/>
        <v>12</v>
      </c>
      <c r="J21" s="67">
        <v>37</v>
      </c>
      <c r="K21" s="64" t="str">
        <f>'MASTER INGGRIS-2'!B37</f>
        <v>SPI31005</v>
      </c>
      <c r="L21" s="133" t="str">
        <f>'MASTER INGGRIS-2'!C37</f>
        <v>Theory of Development</v>
      </c>
      <c r="M21" s="134"/>
      <c r="N21" s="134"/>
      <c r="O21" s="135"/>
      <c r="P21" s="65">
        <f>'MASTER INGGRIS-2'!D37</f>
        <v>3</v>
      </c>
      <c r="Q21" s="68" t="str">
        <f>'MASTER INGGRIS-2'!E37</f>
        <v>B+</v>
      </c>
      <c r="R21" s="22">
        <f t="shared" si="1"/>
        <v>10.5</v>
      </c>
      <c r="S21" s="10"/>
      <c r="T21" s="10"/>
      <c r="U21" s="63"/>
    </row>
    <row r="22" spans="1:21" ht="12.6" customHeight="1" x14ac:dyDescent="0.25">
      <c r="A22" s="23">
        <v>13</v>
      </c>
      <c r="B22" s="64" t="str">
        <f>'MASTER INGGRIS-2'!B13</f>
        <v>SPI11002</v>
      </c>
      <c r="C22" s="133" t="str">
        <f>'MASTER INGGRIS-2'!C13</f>
        <v>Governance Law</v>
      </c>
      <c r="D22" s="134"/>
      <c r="E22" s="134"/>
      <c r="F22" s="135"/>
      <c r="G22" s="65">
        <f>'MASTER INGGRIS-2'!D13</f>
        <v>3</v>
      </c>
      <c r="H22" s="65" t="str">
        <f>'MASTER INGGRIS-2'!E13</f>
        <v>A</v>
      </c>
      <c r="I22" s="66">
        <f t="shared" si="0"/>
        <v>12</v>
      </c>
      <c r="J22" s="67">
        <v>38</v>
      </c>
      <c r="K22" s="64" t="str">
        <f>'MASTER INGGRIS-2'!B38</f>
        <v>SPI31006</v>
      </c>
      <c r="L22" s="133" t="str">
        <f>'MASTER INGGRIS-2'!C38</f>
        <v>Rural Community Empowerment</v>
      </c>
      <c r="M22" s="134"/>
      <c r="N22" s="134"/>
      <c r="O22" s="135"/>
      <c r="P22" s="65">
        <f>'MASTER INGGRIS-2'!D38</f>
        <v>3</v>
      </c>
      <c r="Q22" s="68" t="str">
        <f>'MASTER INGGRIS-2'!E38</f>
        <v>A-</v>
      </c>
      <c r="R22" s="22">
        <f t="shared" si="1"/>
        <v>11.25</v>
      </c>
      <c r="S22" s="10"/>
      <c r="T22" s="10"/>
      <c r="U22" s="63"/>
    </row>
    <row r="23" spans="1:21" ht="12.6" customHeight="1" x14ac:dyDescent="0.25">
      <c r="A23" s="23">
        <v>14</v>
      </c>
      <c r="B23" s="64" t="str">
        <f>'MASTER INGGRIS-2'!B14</f>
        <v>SPI12001</v>
      </c>
      <c r="C23" s="133" t="str">
        <f>'MASTER INGGRIS-2'!C14</f>
        <v>National Governance</v>
      </c>
      <c r="D23" s="134"/>
      <c r="E23" s="134"/>
      <c r="F23" s="135"/>
      <c r="G23" s="65">
        <f>'MASTER INGGRIS-2'!D14</f>
        <v>3</v>
      </c>
      <c r="H23" s="65" t="str">
        <f>'MASTER INGGRIS-2'!E14</f>
        <v>A</v>
      </c>
      <c r="I23" s="66">
        <f t="shared" si="0"/>
        <v>12</v>
      </c>
      <c r="J23" s="67">
        <v>39</v>
      </c>
      <c r="K23" s="64" t="str">
        <f>'MASTER INGGRIS-2'!B39</f>
        <v>SPI31007</v>
      </c>
      <c r="L23" s="133" t="str">
        <f>'MASTER INGGRIS-2'!C39</f>
        <v>Planning and Regional Development</v>
      </c>
      <c r="M23" s="134"/>
      <c r="N23" s="134"/>
      <c r="O23" s="135"/>
      <c r="P23" s="65">
        <f>'MASTER INGGRIS-2'!D39</f>
        <v>3</v>
      </c>
      <c r="Q23" s="68" t="str">
        <f>'MASTER INGGRIS-2'!E39</f>
        <v>B+</v>
      </c>
      <c r="R23" s="45">
        <f t="shared" si="1"/>
        <v>10.5</v>
      </c>
      <c r="S23" s="10"/>
      <c r="T23" s="10"/>
      <c r="U23" s="63"/>
    </row>
    <row r="24" spans="1:21" ht="12.6" customHeight="1" x14ac:dyDescent="0.25">
      <c r="A24" s="23">
        <v>15</v>
      </c>
      <c r="B24" s="64" t="str">
        <f>'MASTER INGGRIS-2'!B15</f>
        <v>SPI12002</v>
      </c>
      <c r="C24" s="133" t="str">
        <f>'MASTER INGGRIS-2'!C15</f>
        <v>Region Governance</v>
      </c>
      <c r="D24" s="134"/>
      <c r="E24" s="134"/>
      <c r="F24" s="135"/>
      <c r="G24" s="65">
        <f>'MASTER INGGRIS-2'!D15</f>
        <v>3</v>
      </c>
      <c r="H24" s="65" t="str">
        <f>'MASTER INGGRIS-2'!E15</f>
        <v>B+</v>
      </c>
      <c r="I24" s="66">
        <f t="shared" si="0"/>
        <v>10.5</v>
      </c>
      <c r="J24" s="67">
        <v>40</v>
      </c>
      <c r="K24" s="64" t="str">
        <f>'MASTER INGGRIS-2'!B40</f>
        <v>SPI31008</v>
      </c>
      <c r="L24" s="133" t="str">
        <f>'MASTER INGGRIS-2'!C40</f>
        <v>Theory of Politics and Government</v>
      </c>
      <c r="M24" s="134"/>
      <c r="N24" s="134"/>
      <c r="O24" s="135"/>
      <c r="P24" s="65">
        <f>'MASTER INGGRIS-2'!D40</f>
        <v>3</v>
      </c>
      <c r="Q24" s="68" t="str">
        <f>'MASTER INGGRIS-2'!E40</f>
        <v>B+</v>
      </c>
      <c r="R24" s="22">
        <f t="shared" si="1"/>
        <v>10.5</v>
      </c>
      <c r="S24" s="10"/>
      <c r="T24" s="10"/>
      <c r="U24" s="63"/>
    </row>
    <row r="25" spans="1:21" ht="12.6" customHeight="1" x14ac:dyDescent="0.25">
      <c r="A25" s="23">
        <v>16</v>
      </c>
      <c r="B25" s="64" t="str">
        <f>'MASTER INGGRIS-2'!B16</f>
        <v>SPI12003</v>
      </c>
      <c r="C25" s="133" t="str">
        <f>'MASTER INGGRIS-2'!C16</f>
        <v>Planning and Rural Development</v>
      </c>
      <c r="D25" s="134"/>
      <c r="E25" s="134"/>
      <c r="F25" s="135"/>
      <c r="G25" s="65">
        <f>'MASTER INGGRIS-2'!D16</f>
        <v>3</v>
      </c>
      <c r="H25" s="65" t="str">
        <f>'MASTER INGGRIS-2'!E16</f>
        <v>B-</v>
      </c>
      <c r="I25" s="66">
        <f t="shared" si="0"/>
        <v>8.25</v>
      </c>
      <c r="J25" s="67">
        <v>41</v>
      </c>
      <c r="K25" s="64" t="str">
        <f>'MASTER INGGRIS-2'!B41</f>
        <v>SPI31001</v>
      </c>
      <c r="L25" s="133" t="str">
        <f>'MASTER INGGRIS-2'!C41</f>
        <v>Government Management</v>
      </c>
      <c r="M25" s="134"/>
      <c r="N25" s="134"/>
      <c r="O25" s="135"/>
      <c r="P25" s="65">
        <f>'MASTER INGGRIS-2'!D41</f>
        <v>3</v>
      </c>
      <c r="Q25" s="68" t="str">
        <f>'MASTER INGGRIS-2'!E41</f>
        <v>A-</v>
      </c>
      <c r="R25" s="22">
        <f t="shared" si="1"/>
        <v>11.25</v>
      </c>
      <c r="S25" s="10"/>
      <c r="T25" s="10"/>
      <c r="U25" s="63"/>
    </row>
    <row r="26" spans="1:21" ht="12.6" customHeight="1" x14ac:dyDescent="0.25">
      <c r="A26" s="23">
        <v>17</v>
      </c>
      <c r="B26" s="64" t="str">
        <f>'MASTER INGGRIS-2'!B17</f>
        <v>SPI12004</v>
      </c>
      <c r="C26" s="133" t="str">
        <f>'MASTER INGGRIS-2'!C17</f>
        <v>Rural Institutions</v>
      </c>
      <c r="D26" s="134"/>
      <c r="E26" s="134"/>
      <c r="F26" s="135"/>
      <c r="G26" s="65">
        <f>'MASTER INGGRIS-2'!D17</f>
        <v>3</v>
      </c>
      <c r="H26" s="65" t="str">
        <f>'MASTER INGGRIS-2'!E17</f>
        <v>B+</v>
      </c>
      <c r="I26" s="66">
        <f t="shared" si="0"/>
        <v>10.5</v>
      </c>
      <c r="J26" s="67">
        <v>42</v>
      </c>
      <c r="K26" s="64" t="str">
        <f>'MASTER INGGRIS-2'!B42</f>
        <v>SPI32001</v>
      </c>
      <c r="L26" s="133" t="str">
        <f>'MASTER INGGRIS-2'!C42</f>
        <v>Government Financial Management</v>
      </c>
      <c r="M26" s="134"/>
      <c r="N26" s="134"/>
      <c r="O26" s="135"/>
      <c r="P26" s="65">
        <f>'MASTER INGGRIS-2'!D42</f>
        <v>3</v>
      </c>
      <c r="Q26" s="68" t="str">
        <f>'MASTER INGGRIS-2'!E42</f>
        <v>A</v>
      </c>
      <c r="R26" s="22">
        <f t="shared" si="1"/>
        <v>12</v>
      </c>
      <c r="S26" s="10"/>
      <c r="T26" s="10"/>
      <c r="U26" s="63"/>
    </row>
    <row r="27" spans="1:21" ht="12.6" customHeight="1" x14ac:dyDescent="0.25">
      <c r="A27" s="23">
        <v>18</v>
      </c>
      <c r="B27" s="64" t="str">
        <f>'MASTER INGGRIS-2'!B18</f>
        <v>SPI12005</v>
      </c>
      <c r="C27" s="133" t="str">
        <f>'MASTER INGGRIS-2'!C18</f>
        <v>Leadership in Governance</v>
      </c>
      <c r="D27" s="134"/>
      <c r="E27" s="134"/>
      <c r="F27" s="135"/>
      <c r="G27" s="65">
        <f>'MASTER INGGRIS-2'!D18</f>
        <v>3</v>
      </c>
      <c r="H27" s="65" t="str">
        <f>'MASTER INGGRIS-2'!E18</f>
        <v>B+</v>
      </c>
      <c r="I27" s="66">
        <f t="shared" si="0"/>
        <v>10.5</v>
      </c>
      <c r="J27" s="67">
        <v>43</v>
      </c>
      <c r="K27" s="64" t="str">
        <f>'MASTER INGGRIS-2'!B43</f>
        <v>SPI32002</v>
      </c>
      <c r="L27" s="133" t="str">
        <f>'MASTER INGGRIS-2'!C43</f>
        <v>Technology and Information of Governance</v>
      </c>
      <c r="M27" s="134"/>
      <c r="N27" s="134"/>
      <c r="O27" s="135"/>
      <c r="P27" s="65">
        <f>'MASTER INGGRIS-2'!D43</f>
        <v>3</v>
      </c>
      <c r="Q27" s="68" t="str">
        <f>'MASTER INGGRIS-2'!E43</f>
        <v>B+</v>
      </c>
      <c r="R27" s="22">
        <f t="shared" si="1"/>
        <v>10.5</v>
      </c>
      <c r="S27" s="10"/>
      <c r="T27" s="10"/>
      <c r="U27" s="63"/>
    </row>
    <row r="28" spans="1:21" ht="12.6" customHeight="1" x14ac:dyDescent="0.25">
      <c r="A28" s="23">
        <v>19</v>
      </c>
      <c r="B28" s="64" t="str">
        <f>'MASTER INGGRIS-2'!B19</f>
        <v>SPI12006</v>
      </c>
      <c r="C28" s="133" t="str">
        <f>'MASTER INGGRIS-2'!C19</f>
        <v>Public Sector Service</v>
      </c>
      <c r="D28" s="134"/>
      <c r="E28" s="134"/>
      <c r="F28" s="135"/>
      <c r="G28" s="65">
        <f>'MASTER INGGRIS-2'!D19</f>
        <v>3</v>
      </c>
      <c r="H28" s="65" t="str">
        <f>'MASTER INGGRIS-2'!E19</f>
        <v>A-</v>
      </c>
      <c r="I28" s="66">
        <f t="shared" si="0"/>
        <v>11.25</v>
      </c>
      <c r="J28" s="67">
        <v>44</v>
      </c>
      <c r="K28" s="64" t="str">
        <f>'MASTER INGGRIS-2'!B44</f>
        <v>SPI32003</v>
      </c>
      <c r="L28" s="133" t="str">
        <f>'MASTER INGGRIS-2'!C44</f>
        <v>Democracy in Indonesia</v>
      </c>
      <c r="M28" s="134"/>
      <c r="N28" s="134"/>
      <c r="O28" s="135"/>
      <c r="P28" s="65">
        <f>'MASTER INGGRIS-2'!D44</f>
        <v>3</v>
      </c>
      <c r="Q28" s="68" t="str">
        <f>'MASTER INGGRIS-2'!E44</f>
        <v>A</v>
      </c>
      <c r="R28" s="22">
        <f t="shared" si="1"/>
        <v>12</v>
      </c>
      <c r="S28" s="10"/>
      <c r="T28" s="10"/>
      <c r="U28" s="63"/>
    </row>
    <row r="29" spans="1:21" ht="12.6" customHeight="1" x14ac:dyDescent="0.25">
      <c r="A29" s="23">
        <v>20</v>
      </c>
      <c r="B29" s="64" t="str">
        <f>'MASTER INGGRIS-2'!B20</f>
        <v>SPI21001</v>
      </c>
      <c r="C29" s="133" t="str">
        <f>'MASTER INGGRIS-2'!C20</f>
        <v>Public Sector Policy</v>
      </c>
      <c r="D29" s="134"/>
      <c r="E29" s="134"/>
      <c r="F29" s="135"/>
      <c r="G29" s="65">
        <f>'MASTER INGGRIS-2'!D20</f>
        <v>3</v>
      </c>
      <c r="H29" s="65" t="str">
        <f>'MASTER INGGRIS-2'!E20</f>
        <v>B+</v>
      </c>
      <c r="I29" s="66">
        <f t="shared" si="0"/>
        <v>10.5</v>
      </c>
      <c r="J29" s="67">
        <v>45</v>
      </c>
      <c r="K29" s="64" t="str">
        <f>'MASTER INGGRIS-2'!B45</f>
        <v>SPI32004</v>
      </c>
      <c r="L29" s="133" t="str">
        <f>'MASTER INGGRIS-2'!C45</f>
        <v>Political Power Analysis in Indonesia</v>
      </c>
      <c r="M29" s="134"/>
      <c r="N29" s="134"/>
      <c r="O29" s="135"/>
      <c r="P29" s="65">
        <f>'MASTER INGGRIS-2'!D45</f>
        <v>2</v>
      </c>
      <c r="Q29" s="68" t="str">
        <f>'MASTER INGGRIS-2'!E45</f>
        <v>B+</v>
      </c>
      <c r="R29" s="22">
        <f t="shared" si="1"/>
        <v>7</v>
      </c>
      <c r="S29" s="10"/>
      <c r="T29" s="10"/>
      <c r="U29" s="63"/>
    </row>
    <row r="30" spans="1:21" ht="12.6" customHeight="1" x14ac:dyDescent="0.25">
      <c r="A30" s="23">
        <v>21</v>
      </c>
      <c r="B30" s="64" t="str">
        <f>'MASTER INGGRIS-2'!B21</f>
        <v>SPI21002</v>
      </c>
      <c r="C30" s="133" t="str">
        <f>'MASTER INGGRIS-2'!C21</f>
        <v>Party System and General Election</v>
      </c>
      <c r="D30" s="134"/>
      <c r="E30" s="134"/>
      <c r="F30" s="135"/>
      <c r="G30" s="65">
        <f>'MASTER INGGRIS-2'!D21</f>
        <v>3</v>
      </c>
      <c r="H30" s="65" t="str">
        <f>'MASTER INGGRIS-2'!E21</f>
        <v>A-</v>
      </c>
      <c r="I30" s="66">
        <f t="shared" si="0"/>
        <v>11.25</v>
      </c>
      <c r="J30" s="67">
        <v>46</v>
      </c>
      <c r="K30" s="64" t="str">
        <f>'MASTER INGGRIS-2'!B46</f>
        <v>SPI32005</v>
      </c>
      <c r="L30" s="133" t="str">
        <f>'MASTER INGGRIS-2'!C46</f>
        <v>Problems of Political Development</v>
      </c>
      <c r="M30" s="134"/>
      <c r="N30" s="134"/>
      <c r="O30" s="135"/>
      <c r="P30" s="65">
        <f>'MASTER INGGRIS-2'!D46</f>
        <v>3</v>
      </c>
      <c r="Q30" s="68" t="str">
        <f>'MASTER INGGRIS-2'!E46</f>
        <v>A-</v>
      </c>
      <c r="R30" s="22">
        <f t="shared" si="1"/>
        <v>11.25</v>
      </c>
      <c r="S30" s="10"/>
      <c r="T30" s="10"/>
      <c r="U30" s="63"/>
    </row>
    <row r="31" spans="1:21" ht="12.6" customHeight="1" x14ac:dyDescent="0.25">
      <c r="A31" s="23">
        <v>22</v>
      </c>
      <c r="B31" s="64" t="str">
        <f>'MASTER INGGRIS-2'!B22</f>
        <v>SPI21003</v>
      </c>
      <c r="C31" s="133" t="str">
        <f>'MASTER INGGRIS-2'!C22</f>
        <v>Planning and Rural Development</v>
      </c>
      <c r="D31" s="134"/>
      <c r="E31" s="134"/>
      <c r="F31" s="135"/>
      <c r="G31" s="65">
        <f>'MASTER INGGRIS-2'!D22</f>
        <v>3</v>
      </c>
      <c r="H31" s="65" t="str">
        <f>'MASTER INGGRIS-2'!E22</f>
        <v>A-</v>
      </c>
      <c r="I31" s="66">
        <f t="shared" si="0"/>
        <v>11.25</v>
      </c>
      <c r="J31" s="67">
        <v>47</v>
      </c>
      <c r="K31" s="64" t="str">
        <f>'MASTER INGGRIS-2'!B47</f>
        <v>SPI32005</v>
      </c>
      <c r="L31" s="133" t="str">
        <f>'MASTER INGGRIS-2'!C47</f>
        <v>Governance and Local Politics</v>
      </c>
      <c r="M31" s="134"/>
      <c r="N31" s="134"/>
      <c r="O31" s="135"/>
      <c r="P31" s="65">
        <f>'MASTER INGGRIS-2'!D47</f>
        <v>3</v>
      </c>
      <c r="Q31" s="68" t="str">
        <f>'MASTER INGGRIS-2'!E47</f>
        <v>B+</v>
      </c>
      <c r="R31" s="22">
        <f t="shared" si="1"/>
        <v>10.5</v>
      </c>
      <c r="S31" s="10"/>
      <c r="T31" s="10"/>
      <c r="U31" s="63"/>
    </row>
    <row r="32" spans="1:21" ht="12.6" customHeight="1" x14ac:dyDescent="0.25">
      <c r="A32" s="23">
        <v>23</v>
      </c>
      <c r="B32" s="64" t="str">
        <f>'MASTER INGGRIS-2'!B23</f>
        <v>SPI21004</v>
      </c>
      <c r="C32" s="133" t="str">
        <f>'MASTER INGGRIS-2'!C23</f>
        <v>Agrarian Politics in Indonesia</v>
      </c>
      <c r="D32" s="134"/>
      <c r="E32" s="134"/>
      <c r="F32" s="135"/>
      <c r="G32" s="65">
        <f>'MASTER INGGRIS-2'!D23</f>
        <v>3</v>
      </c>
      <c r="H32" s="65" t="str">
        <f>'MASTER INGGRIS-2'!E23</f>
        <v>A-</v>
      </c>
      <c r="I32" s="66">
        <f t="shared" si="0"/>
        <v>11.25</v>
      </c>
      <c r="J32" s="67">
        <v>48</v>
      </c>
      <c r="K32" s="64" t="str">
        <f>'MASTER INGGRIS-2'!B48</f>
        <v>SPK31003</v>
      </c>
      <c r="L32" s="133" t="str">
        <f>'MASTER INGGRIS-2'!C48</f>
        <v>Public Image and Opinion</v>
      </c>
      <c r="M32" s="134"/>
      <c r="N32" s="134"/>
      <c r="O32" s="135"/>
      <c r="P32" s="65">
        <f>'MASTER INGGRIS-2'!D48</f>
        <v>3</v>
      </c>
      <c r="Q32" s="68" t="str">
        <f>'MASTER INGGRIS-2'!E48</f>
        <v>A</v>
      </c>
      <c r="R32" s="22">
        <f t="shared" si="1"/>
        <v>12</v>
      </c>
      <c r="S32" s="10"/>
      <c r="T32" s="10"/>
      <c r="U32" s="63"/>
    </row>
    <row r="33" spans="1:21" ht="12.6" customHeight="1" x14ac:dyDescent="0.25">
      <c r="A33" s="23">
        <v>24</v>
      </c>
      <c r="B33" s="64" t="str">
        <f>'MASTER INGGRIS-2'!B24</f>
        <v>SPI21005</v>
      </c>
      <c r="C33" s="133" t="str">
        <f>'MASTER INGGRIS-2'!C24</f>
        <v>Governance Bureaucracy</v>
      </c>
      <c r="D33" s="134"/>
      <c r="E33" s="134"/>
      <c r="F33" s="135"/>
      <c r="G33" s="65">
        <f>'MASTER INGGRIS-2'!D24</f>
        <v>3</v>
      </c>
      <c r="H33" s="65" t="str">
        <f>'MASTER INGGRIS-2'!E24</f>
        <v>B+</v>
      </c>
      <c r="I33" s="66">
        <f t="shared" si="0"/>
        <v>10.5</v>
      </c>
      <c r="J33" s="67">
        <v>49</v>
      </c>
      <c r="K33" s="64" t="str">
        <f>'MASTER INGGRIS-2'!B49</f>
        <v>UXN41001</v>
      </c>
      <c r="L33" s="133" t="str">
        <f>'MASTER INGGRIS-2'!C49</f>
        <v>Internship</v>
      </c>
      <c r="M33" s="134"/>
      <c r="N33" s="134"/>
      <c r="O33" s="135"/>
      <c r="P33" s="65">
        <f>'MASTER INGGRIS-2'!D49</f>
        <v>4</v>
      </c>
      <c r="Q33" s="68" t="str">
        <f>'MASTER INGGRIS-2'!E49</f>
        <v>A</v>
      </c>
      <c r="R33" s="22">
        <f t="shared" si="1"/>
        <v>16</v>
      </c>
      <c r="S33" s="10"/>
      <c r="T33" s="10"/>
      <c r="U33" s="63"/>
    </row>
    <row r="34" spans="1:21" ht="11.25" customHeight="1" thickBot="1" x14ac:dyDescent="0.3">
      <c r="A34" s="69">
        <v>25</v>
      </c>
      <c r="B34" s="64" t="str">
        <f>'MASTER INGGRIS-2'!B25</f>
        <v>SPI21006</v>
      </c>
      <c r="C34" s="133" t="str">
        <f>'MASTER INGGRIS-2'!C25</f>
        <v>Ethics of Governance</v>
      </c>
      <c r="D34" s="134"/>
      <c r="E34" s="134"/>
      <c r="F34" s="135"/>
      <c r="G34" s="65">
        <f>'MASTER INGGRIS-2'!D25</f>
        <v>3</v>
      </c>
      <c r="H34" s="65" t="str">
        <f>'MASTER INGGRIS-2'!E25</f>
        <v>A</v>
      </c>
      <c r="I34" s="70">
        <f t="shared" si="0"/>
        <v>12</v>
      </c>
      <c r="J34" s="71">
        <v>50</v>
      </c>
      <c r="K34" s="64" t="str">
        <f>'MASTER INGGRIS-2'!B50</f>
        <v>SPI42001</v>
      </c>
      <c r="L34" s="133" t="str">
        <f>'MASTER INGGRIS-2'!C50</f>
        <v>Thesis</v>
      </c>
      <c r="M34" s="134"/>
      <c r="N34" s="134"/>
      <c r="O34" s="135"/>
      <c r="P34" s="65"/>
      <c r="Q34" s="68" t="str">
        <f>'MASTER INGGRIS-2'!E50</f>
        <v>E</v>
      </c>
      <c r="R34" s="22">
        <f t="shared" si="1"/>
        <v>0</v>
      </c>
      <c r="S34" s="10"/>
      <c r="T34" s="10"/>
      <c r="U34" s="63"/>
    </row>
    <row r="35" spans="1:21" ht="26.25" hidden="1" customHeight="1" thickTop="1" x14ac:dyDescent="0.25">
      <c r="A35" s="37"/>
      <c r="B35" s="36" t="e">
        <f>'[1]OLAH MASTER INGGRIS'!#REF!</f>
        <v>#REF!</v>
      </c>
      <c r="C35" s="93" t="e">
        <f>'[1]OLAH MASTER INGGRIS'!#REF!</f>
        <v>#REF!</v>
      </c>
      <c r="D35" s="93"/>
      <c r="E35" s="93"/>
      <c r="F35" s="93"/>
      <c r="G35" s="21">
        <f>SUM(G10:G34)</f>
        <v>70</v>
      </c>
      <c r="H35" s="46" t="e">
        <f>'[1]OLAH MASTER INGGRIS'!#REF!</f>
        <v>#REF!</v>
      </c>
      <c r="I35" s="39">
        <f>SUM(I10:I34)</f>
        <v>260</v>
      </c>
      <c r="J35" s="40"/>
      <c r="K35" s="36" t="e">
        <f>'[1]OLAH MASTER INGGRIS'!#REF!</f>
        <v>#REF!</v>
      </c>
      <c r="L35" s="38"/>
      <c r="M35" s="38"/>
      <c r="N35" s="38"/>
      <c r="O35" s="38"/>
      <c r="P35" s="65">
        <f>SUM(P10:P34)</f>
        <v>72</v>
      </c>
      <c r="Q35" s="68" t="e">
        <f>'MASTER INGGRIS-2'!#REF!</f>
        <v>#REF!</v>
      </c>
      <c r="R35" s="41">
        <f>SUM(R10:R34)</f>
        <v>269.75</v>
      </c>
      <c r="S35" s="10"/>
      <c r="T35" s="10"/>
      <c r="U35" s="63"/>
    </row>
    <row r="36" spans="1:21" ht="15.75" thickTop="1" x14ac:dyDescent="0.25">
      <c r="A36" s="33"/>
      <c r="B36" s="34"/>
      <c r="C36" s="42"/>
      <c r="D36" s="42"/>
      <c r="E36" s="42"/>
      <c r="F36" s="42"/>
      <c r="G36" s="43"/>
      <c r="H36" s="44"/>
      <c r="I36" s="35"/>
      <c r="J36" s="33"/>
      <c r="K36" s="34"/>
      <c r="L36" s="34"/>
      <c r="M36" s="34"/>
      <c r="N36" s="34"/>
      <c r="O36" s="34"/>
      <c r="P36" s="43"/>
      <c r="Q36" s="44"/>
      <c r="R36" s="35"/>
      <c r="S36" s="10"/>
      <c r="T36" s="10"/>
      <c r="U36" s="63"/>
    </row>
    <row r="37" spans="1:21" ht="41.25" customHeight="1" x14ac:dyDescent="0.25">
      <c r="A37" s="126" t="s">
        <v>96</v>
      </c>
      <c r="B37" s="126"/>
      <c r="C37" s="139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72"/>
      <c r="T37" s="72"/>
      <c r="U37" s="72"/>
    </row>
    <row r="38" spans="1:21" x14ac:dyDescent="0.25">
      <c r="A38" s="141" t="s">
        <v>97</v>
      </c>
      <c r="B38" s="141"/>
      <c r="C38" s="141"/>
      <c r="D38" s="28"/>
      <c r="E38" s="28"/>
      <c r="F38" s="15"/>
      <c r="G38" s="6"/>
      <c r="H38" s="6"/>
      <c r="I38" s="6"/>
      <c r="J38" s="6"/>
      <c r="K38" s="6" t="s">
        <v>98</v>
      </c>
      <c r="L38" s="6"/>
      <c r="M38" s="6"/>
      <c r="N38" s="29" t="s">
        <v>39</v>
      </c>
      <c r="O38" s="142">
        <f>I35+R35</f>
        <v>529.75</v>
      </c>
      <c r="P38" s="142"/>
      <c r="Q38" s="142"/>
      <c r="R38" s="73"/>
      <c r="S38" s="6"/>
      <c r="T38" s="6"/>
      <c r="U38" s="6"/>
    </row>
    <row r="39" spans="1:21" x14ac:dyDescent="0.25">
      <c r="A39" s="111" t="s">
        <v>99</v>
      </c>
      <c r="B39" s="112"/>
      <c r="C39" s="111" t="s">
        <v>100</v>
      </c>
      <c r="D39" s="124"/>
      <c r="E39" s="112"/>
      <c r="F39" s="55" t="s">
        <v>101</v>
      </c>
      <c r="G39" s="6"/>
      <c r="H39" s="6"/>
      <c r="I39" s="6"/>
      <c r="J39" s="6"/>
      <c r="K39" s="6" t="s">
        <v>102</v>
      </c>
      <c r="L39" s="6"/>
      <c r="M39" s="6"/>
      <c r="N39" s="29" t="s">
        <v>39</v>
      </c>
      <c r="O39" s="96">
        <f>G35+P35</f>
        <v>142</v>
      </c>
      <c r="P39" s="96"/>
      <c r="Q39" s="96"/>
      <c r="R39" s="6"/>
      <c r="S39" s="6"/>
      <c r="T39" s="6"/>
      <c r="U39" s="6"/>
    </row>
    <row r="40" spans="1:21" x14ac:dyDescent="0.25">
      <c r="A40" s="111" t="s">
        <v>7</v>
      </c>
      <c r="B40" s="112"/>
      <c r="C40" s="117">
        <v>4</v>
      </c>
      <c r="D40" s="117"/>
      <c r="E40" s="117"/>
      <c r="F40" s="113" t="s">
        <v>103</v>
      </c>
      <c r="G40" s="6"/>
      <c r="H40" s="6"/>
      <c r="I40" s="6"/>
      <c r="J40" s="6"/>
      <c r="K40" s="6" t="s">
        <v>104</v>
      </c>
      <c r="L40" s="6"/>
      <c r="M40" s="6"/>
      <c r="N40" s="29" t="s">
        <v>39</v>
      </c>
      <c r="O40" s="138">
        <f>O38/O39</f>
        <v>3.7306338028169015</v>
      </c>
      <c r="P40" s="138"/>
      <c r="Q40" s="138"/>
      <c r="R40" s="74"/>
      <c r="S40" s="6"/>
      <c r="T40" s="6"/>
      <c r="U40" s="6"/>
    </row>
    <row r="41" spans="1:21" x14ac:dyDescent="0.25">
      <c r="A41" s="115" t="s">
        <v>12</v>
      </c>
      <c r="B41" s="116"/>
      <c r="C41" s="117">
        <v>3.75</v>
      </c>
      <c r="D41" s="117"/>
      <c r="E41" s="117"/>
      <c r="F41" s="114"/>
      <c r="G41" s="6"/>
      <c r="H41" s="75"/>
      <c r="I41" s="6"/>
      <c r="J41" s="6"/>
      <c r="K41" s="6" t="s">
        <v>105</v>
      </c>
      <c r="L41" s="6"/>
      <c r="M41" s="6"/>
      <c r="N41" s="29" t="s">
        <v>39</v>
      </c>
      <c r="O41" s="96" t="s">
        <v>77</v>
      </c>
      <c r="P41" s="96"/>
      <c r="Q41" s="96"/>
      <c r="R41" s="6"/>
      <c r="S41" s="6"/>
      <c r="T41" s="6" t="s">
        <v>75</v>
      </c>
      <c r="U41" s="6" t="s">
        <v>76</v>
      </c>
    </row>
    <row r="42" spans="1:21" x14ac:dyDescent="0.25">
      <c r="A42" s="115" t="s">
        <v>8</v>
      </c>
      <c r="B42" s="116"/>
      <c r="C42" s="117">
        <v>3.5</v>
      </c>
      <c r="D42" s="117"/>
      <c r="E42" s="117"/>
      <c r="F42" s="143" t="s">
        <v>106</v>
      </c>
      <c r="G42" s="6"/>
      <c r="H42" s="7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6" t="s">
        <v>52</v>
      </c>
      <c r="U42" s="76" t="s">
        <v>77</v>
      </c>
    </row>
    <row r="43" spans="1:21" x14ac:dyDescent="0.25">
      <c r="A43" s="115" t="s">
        <v>5</v>
      </c>
      <c r="B43" s="116"/>
      <c r="C43" s="117">
        <v>3</v>
      </c>
      <c r="D43" s="117"/>
      <c r="E43" s="117"/>
      <c r="F43" s="14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78</v>
      </c>
      <c r="U43" s="57" t="s">
        <v>79</v>
      </c>
    </row>
    <row r="44" spans="1:21" x14ac:dyDescent="0.25">
      <c r="A44" s="115" t="s">
        <v>9</v>
      </c>
      <c r="B44" s="116"/>
      <c r="C44" s="117">
        <v>2.75</v>
      </c>
      <c r="D44" s="117"/>
      <c r="E44" s="117"/>
      <c r="F44" s="14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7"/>
    </row>
    <row r="45" spans="1:21" x14ac:dyDescent="0.25">
      <c r="A45" s="115" t="s">
        <v>11</v>
      </c>
      <c r="B45" s="116"/>
      <c r="C45" s="117">
        <v>2.5</v>
      </c>
      <c r="D45" s="117"/>
      <c r="E45" s="117"/>
      <c r="F45" s="143" t="s">
        <v>79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7"/>
    </row>
    <row r="46" spans="1:21" x14ac:dyDescent="0.25">
      <c r="A46" s="115" t="s">
        <v>15</v>
      </c>
      <c r="B46" s="116"/>
      <c r="C46" s="117">
        <v>2</v>
      </c>
      <c r="D46" s="117"/>
      <c r="E46" s="117"/>
      <c r="F46" s="14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7"/>
    </row>
    <row r="47" spans="1:21" x14ac:dyDescent="0.25">
      <c r="A47" s="117" t="s">
        <v>16</v>
      </c>
      <c r="B47" s="117"/>
      <c r="C47" s="117">
        <v>1</v>
      </c>
      <c r="D47" s="117"/>
      <c r="E47" s="117"/>
      <c r="F47" s="55" t="s">
        <v>107</v>
      </c>
      <c r="G47" s="6"/>
      <c r="H47" s="6"/>
      <c r="I47" s="6"/>
      <c r="J47" s="6"/>
      <c r="K47" s="6"/>
      <c r="L47" s="2"/>
      <c r="M47" s="2"/>
      <c r="N47" s="2"/>
      <c r="O47" s="6"/>
      <c r="P47" s="6"/>
      <c r="Q47" s="6"/>
      <c r="R47" s="6"/>
      <c r="S47" s="6"/>
      <c r="T47" s="6"/>
      <c r="U47" s="12"/>
    </row>
    <row r="48" spans="1:21" x14ac:dyDescent="0.25">
      <c r="A48" s="119"/>
      <c r="B48" s="119"/>
      <c r="C48" s="119"/>
      <c r="D48" s="119"/>
      <c r="E48" s="119"/>
      <c r="F48" s="54"/>
      <c r="G48" s="6"/>
      <c r="H48" s="6"/>
      <c r="I48" s="6"/>
      <c r="J48" s="6"/>
      <c r="K48" s="6"/>
      <c r="L48" s="2"/>
      <c r="M48" s="2"/>
      <c r="N48" s="2"/>
      <c r="O48" s="6"/>
      <c r="P48" s="6"/>
      <c r="Q48" s="6"/>
      <c r="R48" s="6"/>
      <c r="S48" s="6"/>
      <c r="T48" s="6"/>
      <c r="U48" s="13"/>
    </row>
    <row r="49" spans="1: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 t="s">
        <v>108</v>
      </c>
      <c r="L49" s="77"/>
      <c r="M49" s="77"/>
      <c r="N49" s="2"/>
      <c r="O49" s="6"/>
      <c r="P49" s="6"/>
      <c r="Q49" s="6"/>
      <c r="R49" s="6"/>
      <c r="S49" s="6" t="s">
        <v>40</v>
      </c>
      <c r="T49" s="6"/>
      <c r="U49" s="6"/>
    </row>
    <row r="50" spans="1:21" x14ac:dyDescent="0.25">
      <c r="A50" s="6"/>
      <c r="B50" s="6"/>
      <c r="C50" s="2"/>
      <c r="D50" s="2"/>
      <c r="E50" s="2"/>
      <c r="F50" s="2"/>
      <c r="G50" s="2"/>
      <c r="H50" s="2"/>
      <c r="I50" s="2"/>
      <c r="J50" s="2"/>
      <c r="K50" s="6" t="s">
        <v>109</v>
      </c>
      <c r="L50" s="26"/>
      <c r="M50" s="26"/>
      <c r="N50" s="5"/>
      <c r="O50" s="5"/>
      <c r="P50" s="26"/>
      <c r="Q50" s="26"/>
      <c r="R50" s="26"/>
      <c r="S50" s="26"/>
      <c r="T50" s="26"/>
      <c r="U50" s="26"/>
    </row>
    <row r="51" spans="1:21" x14ac:dyDescent="0.25">
      <c r="A51" s="6"/>
      <c r="B51" s="6"/>
      <c r="C51" s="2"/>
      <c r="D51" s="2"/>
      <c r="E51" s="2"/>
      <c r="F51" s="2"/>
      <c r="G51" s="2"/>
      <c r="H51" s="2"/>
      <c r="I51" s="2"/>
      <c r="J51" s="2"/>
      <c r="K51" s="57"/>
      <c r="L51" s="2"/>
      <c r="M51" s="2"/>
      <c r="N51" s="2"/>
      <c r="O51" s="5"/>
      <c r="P51" s="26"/>
      <c r="Q51" s="26"/>
      <c r="R51" s="26"/>
      <c r="S51" s="26"/>
      <c r="T51" s="26"/>
      <c r="U51" s="26"/>
    </row>
    <row r="52" spans="1:21" x14ac:dyDescent="0.25">
      <c r="A52" s="6"/>
      <c r="B52" s="6"/>
      <c r="C52" s="2"/>
      <c r="D52" s="2"/>
      <c r="E52" s="2"/>
      <c r="F52" s="2"/>
      <c r="G52" s="2"/>
      <c r="H52" s="2"/>
      <c r="I52" s="2"/>
      <c r="J52" s="2"/>
      <c r="K52" s="57"/>
      <c r="L52" s="2"/>
      <c r="M52" s="2"/>
      <c r="N52" s="2"/>
      <c r="O52" s="5"/>
      <c r="P52" s="26"/>
      <c r="Q52" s="26"/>
      <c r="R52" s="26"/>
      <c r="S52" s="26"/>
      <c r="T52" s="26"/>
      <c r="U52" s="26"/>
    </row>
    <row r="53" spans="1:21" x14ac:dyDescent="0.25">
      <c r="A53" s="6"/>
      <c r="B53" s="6"/>
      <c r="C53" s="2"/>
      <c r="D53" s="2"/>
      <c r="E53" s="2"/>
      <c r="F53" s="2"/>
      <c r="G53" s="2"/>
      <c r="H53" s="2"/>
      <c r="I53" s="2"/>
      <c r="J53" s="2"/>
      <c r="K53" s="57"/>
      <c r="L53" s="2"/>
      <c r="M53" s="2"/>
      <c r="N53" s="2"/>
      <c r="O53" s="26"/>
      <c r="P53" s="26"/>
      <c r="Q53" s="26"/>
      <c r="R53" s="26"/>
      <c r="S53" s="26"/>
      <c r="T53" s="26"/>
      <c r="U53" s="26"/>
    </row>
    <row r="54" spans="1:21" ht="15.75" x14ac:dyDescent="0.25">
      <c r="A54" s="25"/>
      <c r="C54" s="2"/>
      <c r="D54" s="2"/>
      <c r="E54" s="2"/>
      <c r="F54" s="2"/>
      <c r="G54" s="2"/>
      <c r="H54" s="2"/>
      <c r="I54" s="2"/>
      <c r="J54" s="2"/>
      <c r="K54" s="6"/>
      <c r="L54" s="2"/>
      <c r="M54" s="2"/>
      <c r="N54" s="2"/>
      <c r="O54" s="26"/>
      <c r="P54" s="26"/>
      <c r="Q54" s="26"/>
      <c r="R54" s="26"/>
      <c r="S54" s="26"/>
      <c r="T54" s="26"/>
      <c r="U54" s="26"/>
    </row>
    <row r="55" spans="1:21" ht="15.75" x14ac:dyDescent="0.25">
      <c r="A55" s="25"/>
      <c r="C55" s="2"/>
      <c r="D55" s="2"/>
      <c r="E55" s="2"/>
      <c r="F55" s="2"/>
      <c r="G55" s="2"/>
      <c r="H55" s="2"/>
      <c r="I55" s="2"/>
      <c r="J55" s="2"/>
      <c r="K55" s="6" t="s">
        <v>110</v>
      </c>
      <c r="L55" s="2"/>
      <c r="M55" s="2"/>
      <c r="N55" s="2"/>
      <c r="O55" s="26"/>
      <c r="P55" s="26"/>
      <c r="Q55" s="26"/>
      <c r="R55" s="26"/>
      <c r="S55" s="26"/>
      <c r="T55" s="26"/>
      <c r="U55" s="26"/>
    </row>
    <row r="56" spans="1:21" x14ac:dyDescent="0.25">
      <c r="C56" s="2"/>
      <c r="D56" s="2"/>
      <c r="E56" s="2"/>
      <c r="F56" s="2"/>
      <c r="G56" s="2"/>
      <c r="H56" s="2"/>
      <c r="I56" s="2"/>
      <c r="J56" s="2"/>
      <c r="K56" s="57" t="s">
        <v>111</v>
      </c>
      <c r="L56" s="2"/>
      <c r="M56" s="2"/>
      <c r="N56" s="2"/>
      <c r="O56" s="26"/>
      <c r="P56" s="26"/>
      <c r="Q56" s="26"/>
      <c r="R56" s="26"/>
      <c r="S56" s="26"/>
      <c r="T56" s="26"/>
      <c r="U56" s="26"/>
    </row>
    <row r="57" spans="1:21" x14ac:dyDescent="0.25">
      <c r="C57" s="2"/>
      <c r="D57" s="2"/>
      <c r="E57" s="2"/>
      <c r="F57" s="2"/>
      <c r="G57" s="2"/>
      <c r="H57" s="2"/>
      <c r="I57" s="2"/>
      <c r="J57" s="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</sheetData>
  <mergeCells count="103">
    <mergeCell ref="A48:B48"/>
    <mergeCell ref="C48:E48"/>
    <mergeCell ref="A45:B45"/>
    <mergeCell ref="C45:E45"/>
    <mergeCell ref="F45:F46"/>
    <mergeCell ref="A46:B46"/>
    <mergeCell ref="C46:E46"/>
    <mergeCell ref="A47:B47"/>
    <mergeCell ref="C47:E47"/>
    <mergeCell ref="A42:B42"/>
    <mergeCell ref="C42:E42"/>
    <mergeCell ref="F42:F44"/>
    <mergeCell ref="A43:B43"/>
    <mergeCell ref="C43:E43"/>
    <mergeCell ref="A44:B44"/>
    <mergeCell ref="C44:E44"/>
    <mergeCell ref="A40:B40"/>
    <mergeCell ref="C40:E40"/>
    <mergeCell ref="F40:F41"/>
    <mergeCell ref="O40:Q40"/>
    <mergeCell ref="A41:B41"/>
    <mergeCell ref="C41:E41"/>
    <mergeCell ref="O41:Q41"/>
    <mergeCell ref="C35:F35"/>
    <mergeCell ref="A37:B37"/>
    <mergeCell ref="C37:R37"/>
    <mergeCell ref="A38:C38"/>
    <mergeCell ref="O38:Q38"/>
    <mergeCell ref="A39:B39"/>
    <mergeCell ref="C39:E39"/>
    <mergeCell ref="O39:Q39"/>
    <mergeCell ref="C32:F32"/>
    <mergeCell ref="L32:O32"/>
    <mergeCell ref="C33:F33"/>
    <mergeCell ref="L33:O33"/>
    <mergeCell ref="C34:F34"/>
    <mergeCell ref="L34:O34"/>
    <mergeCell ref="C29:F29"/>
    <mergeCell ref="L29:O29"/>
    <mergeCell ref="C30:F30"/>
    <mergeCell ref="L30:O30"/>
    <mergeCell ref="C31:F31"/>
    <mergeCell ref="L31:O31"/>
    <mergeCell ref="C26:F26"/>
    <mergeCell ref="L26:O26"/>
    <mergeCell ref="C27:F27"/>
    <mergeCell ref="L27:O27"/>
    <mergeCell ref="C28:F28"/>
    <mergeCell ref="L28:O28"/>
    <mergeCell ref="C23:F23"/>
    <mergeCell ref="L23:O23"/>
    <mergeCell ref="C24:F24"/>
    <mergeCell ref="L24:O24"/>
    <mergeCell ref="C25:F25"/>
    <mergeCell ref="L25:O25"/>
    <mergeCell ref="C20:F20"/>
    <mergeCell ref="L20:O20"/>
    <mergeCell ref="C21:F21"/>
    <mergeCell ref="L21:O21"/>
    <mergeCell ref="C22:F22"/>
    <mergeCell ref="L22:O22"/>
    <mergeCell ref="C17:F17"/>
    <mergeCell ref="L17:O17"/>
    <mergeCell ref="C18:F18"/>
    <mergeCell ref="L18:O18"/>
    <mergeCell ref="C19:F19"/>
    <mergeCell ref="L19:O19"/>
    <mergeCell ref="C14:F14"/>
    <mergeCell ref="L14:O14"/>
    <mergeCell ref="C15:F15"/>
    <mergeCell ref="L15:O15"/>
    <mergeCell ref="C16:F16"/>
    <mergeCell ref="L16:O16"/>
    <mergeCell ref="C11:F11"/>
    <mergeCell ref="L11:O11"/>
    <mergeCell ref="C12:F12"/>
    <mergeCell ref="L12:O12"/>
    <mergeCell ref="C13:F13"/>
    <mergeCell ref="L13:O13"/>
    <mergeCell ref="K8:K9"/>
    <mergeCell ref="L8:O9"/>
    <mergeCell ref="P8:P9"/>
    <mergeCell ref="Q8:Q9"/>
    <mergeCell ref="C10:F10"/>
    <mergeCell ref="L10:O10"/>
    <mergeCell ref="A8:A9"/>
    <mergeCell ref="B8:B9"/>
    <mergeCell ref="C8:F9"/>
    <mergeCell ref="G8:G9"/>
    <mergeCell ref="H8:H9"/>
    <mergeCell ref="J8:J9"/>
    <mergeCell ref="E5:H5"/>
    <mergeCell ref="J5:L5"/>
    <mergeCell ref="N5:Q5"/>
    <mergeCell ref="E6:G6"/>
    <mergeCell ref="N6:Q6"/>
    <mergeCell ref="C7:F7"/>
    <mergeCell ref="A1:R1"/>
    <mergeCell ref="A3:C3"/>
    <mergeCell ref="E3:H3"/>
    <mergeCell ref="N3:Q3"/>
    <mergeCell ref="E4:H4"/>
    <mergeCell ref="N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0"/>
  <sheetViews>
    <sheetView zoomScale="80" zoomScaleNormal="80" workbookViewId="0">
      <selection activeCell="C50" sqref="C50"/>
    </sheetView>
  </sheetViews>
  <sheetFormatPr defaultRowHeight="15" x14ac:dyDescent="0.25"/>
  <cols>
    <col min="2" max="2" width="10.7109375" customWidth="1"/>
    <col min="3" max="3" width="42.140625" customWidth="1"/>
    <col min="12" max="12" width="40" customWidth="1"/>
  </cols>
  <sheetData>
    <row r="1" spans="1:6" x14ac:dyDescent="0.25">
      <c r="A1" s="81">
        <v>1</v>
      </c>
      <c r="B1" s="81" t="s">
        <v>175</v>
      </c>
      <c r="C1" s="81" t="s">
        <v>170</v>
      </c>
      <c r="D1" s="81">
        <v>2</v>
      </c>
      <c r="E1" s="81" t="s">
        <v>12</v>
      </c>
      <c r="F1" s="81"/>
    </row>
    <row r="2" spans="1:6" x14ac:dyDescent="0.25">
      <c r="A2" s="81">
        <v>2</v>
      </c>
      <c r="B2" s="81" t="s">
        <v>177</v>
      </c>
      <c r="C2" s="81" t="s">
        <v>81</v>
      </c>
      <c r="D2" s="81">
        <v>2</v>
      </c>
      <c r="E2" s="81" t="s">
        <v>12</v>
      </c>
      <c r="F2" s="81"/>
    </row>
    <row r="3" spans="1:6" x14ac:dyDescent="0.25">
      <c r="A3" s="81">
        <v>3</v>
      </c>
      <c r="B3" s="81" t="s">
        <v>179</v>
      </c>
      <c r="C3" s="81" t="s">
        <v>114</v>
      </c>
      <c r="D3" s="81">
        <v>2</v>
      </c>
      <c r="E3" s="81" t="s">
        <v>7</v>
      </c>
      <c r="F3" s="81"/>
    </row>
    <row r="4" spans="1:6" x14ac:dyDescent="0.25">
      <c r="A4" s="81">
        <v>4</v>
      </c>
      <c r="B4" s="81" t="s">
        <v>223</v>
      </c>
      <c r="C4" s="81" t="s">
        <v>121</v>
      </c>
      <c r="D4" s="81">
        <v>2</v>
      </c>
      <c r="E4" s="81" t="s">
        <v>12</v>
      </c>
      <c r="F4" s="81"/>
    </row>
    <row r="5" spans="1:6" x14ac:dyDescent="0.25">
      <c r="A5" s="81">
        <v>5</v>
      </c>
      <c r="B5" s="81" t="s">
        <v>182</v>
      </c>
      <c r="C5" s="81" t="s">
        <v>115</v>
      </c>
      <c r="D5" s="81">
        <v>2</v>
      </c>
      <c r="E5" s="81" t="s">
        <v>12</v>
      </c>
      <c r="F5" s="81"/>
    </row>
    <row r="6" spans="1:6" x14ac:dyDescent="0.25">
      <c r="A6" s="81">
        <v>6</v>
      </c>
      <c r="B6" s="81" t="s">
        <v>210</v>
      </c>
      <c r="C6" s="81" t="s">
        <v>118</v>
      </c>
      <c r="D6" s="81">
        <v>3</v>
      </c>
      <c r="E6" s="81" t="s">
        <v>7</v>
      </c>
      <c r="F6" s="81"/>
    </row>
    <row r="7" spans="1:6" x14ac:dyDescent="0.25">
      <c r="A7" s="81">
        <v>7</v>
      </c>
      <c r="B7" s="81" t="s">
        <v>212</v>
      </c>
      <c r="C7" s="81" t="s">
        <v>125</v>
      </c>
      <c r="D7" s="81">
        <v>3</v>
      </c>
      <c r="E7" s="81" t="s">
        <v>12</v>
      </c>
      <c r="F7" s="81"/>
    </row>
    <row r="8" spans="1:6" x14ac:dyDescent="0.25">
      <c r="A8" s="81">
        <v>8</v>
      </c>
      <c r="B8" s="81" t="s">
        <v>214</v>
      </c>
      <c r="C8" s="81" t="s">
        <v>145</v>
      </c>
      <c r="D8" s="81">
        <v>3</v>
      </c>
      <c r="E8" s="81" t="s">
        <v>7</v>
      </c>
      <c r="F8" s="81"/>
    </row>
    <row r="9" spans="1:6" x14ac:dyDescent="0.25">
      <c r="A9" s="81">
        <v>9</v>
      </c>
      <c r="B9" s="81" t="s">
        <v>172</v>
      </c>
      <c r="C9" s="81" t="s">
        <v>139</v>
      </c>
      <c r="D9" s="81">
        <v>3</v>
      </c>
      <c r="E9" s="81" t="s">
        <v>7</v>
      </c>
      <c r="F9" s="81"/>
    </row>
    <row r="10" spans="1:6" x14ac:dyDescent="0.25">
      <c r="A10" s="81">
        <v>10</v>
      </c>
      <c r="B10" s="81" t="s">
        <v>231</v>
      </c>
      <c r="C10" s="81" t="s">
        <v>116</v>
      </c>
      <c r="D10" s="81">
        <v>3</v>
      </c>
      <c r="E10" s="81" t="s">
        <v>7</v>
      </c>
      <c r="F10" s="81"/>
    </row>
    <row r="11" spans="1:6" x14ac:dyDescent="0.25">
      <c r="A11" s="81">
        <v>11</v>
      </c>
      <c r="B11" s="81" t="s">
        <v>233</v>
      </c>
      <c r="C11" s="81" t="s">
        <v>144</v>
      </c>
      <c r="D11" s="81">
        <v>3</v>
      </c>
      <c r="E11" s="81" t="s">
        <v>5</v>
      </c>
      <c r="F11" s="81"/>
    </row>
    <row r="12" spans="1:6" x14ac:dyDescent="0.25">
      <c r="A12" s="81">
        <v>13</v>
      </c>
      <c r="B12" s="81" t="s">
        <v>188</v>
      </c>
      <c r="C12" s="81" t="s">
        <v>161</v>
      </c>
      <c r="D12" s="81">
        <v>3</v>
      </c>
      <c r="E12" s="81" t="s">
        <v>7</v>
      </c>
      <c r="F12" s="81"/>
    </row>
    <row r="13" spans="1:6" x14ac:dyDescent="0.25">
      <c r="A13" s="81">
        <v>14</v>
      </c>
      <c r="B13" s="81" t="s">
        <v>190</v>
      </c>
      <c r="C13" s="81" t="s">
        <v>119</v>
      </c>
      <c r="D13" s="81">
        <v>3</v>
      </c>
      <c r="E13" s="81" t="s">
        <v>7</v>
      </c>
      <c r="F13" s="81"/>
    </row>
    <row r="14" spans="1:6" x14ac:dyDescent="0.25">
      <c r="A14" s="81">
        <v>15</v>
      </c>
      <c r="B14" s="81" t="s">
        <v>219</v>
      </c>
      <c r="C14" s="81" t="s">
        <v>133</v>
      </c>
      <c r="D14" s="81">
        <v>3</v>
      </c>
      <c r="E14" s="81" t="s">
        <v>7</v>
      </c>
      <c r="F14" s="81"/>
    </row>
    <row r="15" spans="1:6" x14ac:dyDescent="0.25">
      <c r="A15" s="81">
        <v>16</v>
      </c>
      <c r="B15" s="81" t="s">
        <v>194</v>
      </c>
      <c r="C15" s="81" t="s">
        <v>131</v>
      </c>
      <c r="D15" s="81">
        <v>3</v>
      </c>
      <c r="E15" s="81" t="s">
        <v>8</v>
      </c>
      <c r="F15" s="81"/>
    </row>
    <row r="16" spans="1:6" x14ac:dyDescent="0.25">
      <c r="A16" s="81">
        <v>17</v>
      </c>
      <c r="B16" s="81" t="s">
        <v>195</v>
      </c>
      <c r="C16" s="81" t="s">
        <v>132</v>
      </c>
      <c r="D16" s="81">
        <v>3</v>
      </c>
      <c r="E16" s="81" t="s">
        <v>9</v>
      </c>
      <c r="F16" s="81"/>
    </row>
    <row r="17" spans="1:11" x14ac:dyDescent="0.25">
      <c r="A17" s="81">
        <v>18</v>
      </c>
      <c r="B17" s="81" t="s">
        <v>198</v>
      </c>
      <c r="C17" s="81" t="s">
        <v>128</v>
      </c>
      <c r="D17" s="81">
        <v>3</v>
      </c>
      <c r="E17" s="81" t="s">
        <v>8</v>
      </c>
      <c r="F17" s="81"/>
    </row>
    <row r="18" spans="1:11" x14ac:dyDescent="0.25">
      <c r="A18" s="81">
        <v>19</v>
      </c>
      <c r="B18" s="81" t="s">
        <v>201</v>
      </c>
      <c r="C18" s="81" t="s">
        <v>162</v>
      </c>
      <c r="D18" s="81">
        <v>3</v>
      </c>
      <c r="E18" s="81" t="s">
        <v>8</v>
      </c>
      <c r="F18" s="81"/>
    </row>
    <row r="19" spans="1:11" x14ac:dyDescent="0.25">
      <c r="A19" s="81">
        <v>20</v>
      </c>
      <c r="B19" s="81" t="s">
        <v>203</v>
      </c>
      <c r="C19" s="81" t="s">
        <v>130</v>
      </c>
      <c r="D19" s="81">
        <v>3</v>
      </c>
      <c r="E19" s="81" t="s">
        <v>12</v>
      </c>
      <c r="F19" s="81"/>
    </row>
    <row r="20" spans="1:11" x14ac:dyDescent="0.25">
      <c r="A20" s="81">
        <v>21</v>
      </c>
      <c r="B20" s="81" t="s">
        <v>205</v>
      </c>
      <c r="C20" s="81" t="s">
        <v>137</v>
      </c>
      <c r="D20" s="81">
        <v>3</v>
      </c>
      <c r="E20" s="81" t="s">
        <v>8</v>
      </c>
      <c r="F20" s="81"/>
    </row>
    <row r="21" spans="1:11" x14ac:dyDescent="0.25">
      <c r="A21" s="81">
        <v>22</v>
      </c>
      <c r="B21" s="81" t="s">
        <v>207</v>
      </c>
      <c r="C21" s="81" t="s">
        <v>143</v>
      </c>
      <c r="D21" s="81">
        <v>3</v>
      </c>
      <c r="E21" s="81" t="s">
        <v>12</v>
      </c>
      <c r="F21" s="81"/>
    </row>
    <row r="22" spans="1:11" x14ac:dyDescent="0.25">
      <c r="A22" s="81">
        <v>23</v>
      </c>
      <c r="B22" s="81" t="s">
        <v>208</v>
      </c>
      <c r="C22" s="81" t="s">
        <v>132</v>
      </c>
      <c r="D22" s="81">
        <v>3</v>
      </c>
      <c r="E22" s="81" t="s">
        <v>12</v>
      </c>
      <c r="F22" s="81"/>
    </row>
    <row r="23" spans="1:11" x14ac:dyDescent="0.25">
      <c r="A23" s="81">
        <v>24</v>
      </c>
      <c r="B23" s="81" t="s">
        <v>209</v>
      </c>
      <c r="C23" s="81" t="s">
        <v>141</v>
      </c>
      <c r="D23" s="81">
        <v>3</v>
      </c>
      <c r="E23" s="81" t="s">
        <v>12</v>
      </c>
      <c r="F23" s="81"/>
    </row>
    <row r="24" spans="1:11" x14ac:dyDescent="0.25">
      <c r="A24" s="81">
        <v>25</v>
      </c>
      <c r="B24" s="81" t="s">
        <v>211</v>
      </c>
      <c r="C24" s="81" t="s">
        <v>135</v>
      </c>
      <c r="D24" s="81">
        <v>3</v>
      </c>
      <c r="E24" s="81" t="s">
        <v>8</v>
      </c>
      <c r="F24" s="81"/>
    </row>
    <row r="25" spans="1:11" x14ac:dyDescent="0.25">
      <c r="A25" s="81">
        <v>26</v>
      </c>
      <c r="B25" s="81" t="s">
        <v>213</v>
      </c>
      <c r="C25" s="81" t="s">
        <v>136</v>
      </c>
      <c r="D25" s="81">
        <v>3</v>
      </c>
      <c r="E25" s="81" t="s">
        <v>7</v>
      </c>
      <c r="F25" s="81"/>
      <c r="G25" s="81">
        <v>52</v>
      </c>
      <c r="H25" s="81" t="s">
        <v>224</v>
      </c>
      <c r="I25" s="81" t="s">
        <v>225</v>
      </c>
      <c r="J25" s="81">
        <v>0</v>
      </c>
      <c r="K25" s="81" t="s">
        <v>164</v>
      </c>
    </row>
    <row r="26" spans="1:11" x14ac:dyDescent="0.25">
      <c r="A26" s="81">
        <v>27</v>
      </c>
      <c r="B26" s="81" t="s">
        <v>215</v>
      </c>
      <c r="C26" s="81" t="s">
        <v>140</v>
      </c>
      <c r="D26" s="81">
        <v>3</v>
      </c>
      <c r="E26" s="81" t="s">
        <v>8</v>
      </c>
      <c r="F26" s="78"/>
    </row>
    <row r="27" spans="1:11" x14ac:dyDescent="0.25">
      <c r="A27" s="81">
        <v>28</v>
      </c>
      <c r="B27" s="81" t="s">
        <v>213</v>
      </c>
      <c r="C27" s="81" t="s">
        <v>112</v>
      </c>
      <c r="D27" s="81">
        <v>3</v>
      </c>
      <c r="E27" s="81" t="s">
        <v>12</v>
      </c>
      <c r="F27" s="78"/>
    </row>
    <row r="28" spans="1:11" x14ac:dyDescent="0.25">
      <c r="A28" s="81">
        <v>29</v>
      </c>
      <c r="B28" s="81" t="s">
        <v>228</v>
      </c>
      <c r="C28" s="81" t="s">
        <v>113</v>
      </c>
      <c r="D28" s="81">
        <v>3</v>
      </c>
      <c r="E28" s="81" t="s">
        <v>12</v>
      </c>
      <c r="F28" s="78"/>
    </row>
    <row r="29" spans="1:11" x14ac:dyDescent="0.25">
      <c r="A29" s="81">
        <v>30</v>
      </c>
      <c r="B29" s="81" t="s">
        <v>216</v>
      </c>
      <c r="C29" s="81" t="s">
        <v>122</v>
      </c>
      <c r="D29" s="81">
        <v>3</v>
      </c>
      <c r="E29" s="81" t="s">
        <v>7</v>
      </c>
      <c r="F29" s="78"/>
    </row>
    <row r="30" spans="1:11" x14ac:dyDescent="0.25">
      <c r="A30" s="81">
        <v>31</v>
      </c>
      <c r="B30" s="81" t="s">
        <v>229</v>
      </c>
      <c r="C30" s="81" t="s">
        <v>241</v>
      </c>
      <c r="D30" s="81">
        <v>3</v>
      </c>
      <c r="E30" s="81" t="s">
        <v>8</v>
      </c>
      <c r="F30" s="78"/>
    </row>
    <row r="31" spans="1:11" x14ac:dyDescent="0.25">
      <c r="A31" s="81">
        <v>32</v>
      </c>
      <c r="B31" s="81" t="s">
        <v>178</v>
      </c>
      <c r="C31" s="81" t="s">
        <v>117</v>
      </c>
      <c r="D31" s="81">
        <v>3</v>
      </c>
      <c r="E31" s="81" t="s">
        <v>7</v>
      </c>
      <c r="F31" s="78"/>
    </row>
    <row r="32" spans="1:11" x14ac:dyDescent="0.25">
      <c r="A32" s="81">
        <v>33</v>
      </c>
      <c r="B32" s="81" t="s">
        <v>180</v>
      </c>
      <c r="C32" s="81" t="s">
        <v>120</v>
      </c>
      <c r="D32" s="81">
        <v>3</v>
      </c>
      <c r="E32" s="81" t="s">
        <v>7</v>
      </c>
      <c r="F32" s="78"/>
    </row>
    <row r="33" spans="1:6" x14ac:dyDescent="0.25">
      <c r="A33" s="81">
        <v>34</v>
      </c>
      <c r="B33" s="81" t="s">
        <v>180</v>
      </c>
      <c r="C33" s="81" t="s">
        <v>168</v>
      </c>
      <c r="D33" s="81">
        <v>3</v>
      </c>
      <c r="E33" s="81" t="s">
        <v>7</v>
      </c>
      <c r="F33" s="81"/>
    </row>
    <row r="34" spans="1:6" x14ac:dyDescent="0.25">
      <c r="A34" s="81">
        <v>35</v>
      </c>
      <c r="B34" s="81" t="s">
        <v>184</v>
      </c>
      <c r="C34" s="81" t="s">
        <v>127</v>
      </c>
      <c r="D34" s="81">
        <v>3</v>
      </c>
      <c r="E34" s="81" t="s">
        <v>8</v>
      </c>
      <c r="F34" s="81"/>
    </row>
    <row r="35" spans="1:6" x14ac:dyDescent="0.25">
      <c r="A35" s="81">
        <v>36</v>
      </c>
      <c r="B35" s="81" t="s">
        <v>185</v>
      </c>
      <c r="C35" s="81" t="s">
        <v>123</v>
      </c>
      <c r="D35" s="81">
        <v>3</v>
      </c>
      <c r="E35" s="81" t="s">
        <v>12</v>
      </c>
      <c r="F35" s="81"/>
    </row>
    <row r="36" spans="1:6" x14ac:dyDescent="0.25">
      <c r="A36" s="81">
        <v>37</v>
      </c>
      <c r="B36" s="81" t="s">
        <v>187</v>
      </c>
      <c r="C36" s="81" t="s">
        <v>242</v>
      </c>
      <c r="D36" s="81">
        <v>3</v>
      </c>
      <c r="E36" s="81" t="s">
        <v>12</v>
      </c>
      <c r="F36" s="81"/>
    </row>
    <row r="37" spans="1:6" x14ac:dyDescent="0.25">
      <c r="A37" s="81">
        <v>38</v>
      </c>
      <c r="B37" s="81" t="s">
        <v>189</v>
      </c>
      <c r="C37" s="81" t="s">
        <v>129</v>
      </c>
      <c r="D37" s="81">
        <v>3</v>
      </c>
      <c r="E37" s="81" t="s">
        <v>8</v>
      </c>
      <c r="F37" s="81"/>
    </row>
    <row r="38" spans="1:6" x14ac:dyDescent="0.25">
      <c r="A38" s="81">
        <v>39</v>
      </c>
      <c r="B38" s="81" t="s">
        <v>191</v>
      </c>
      <c r="C38" s="81" t="s">
        <v>124</v>
      </c>
      <c r="D38" s="81">
        <v>3</v>
      </c>
      <c r="E38" s="81" t="s">
        <v>12</v>
      </c>
      <c r="F38" s="81"/>
    </row>
    <row r="39" spans="1:6" x14ac:dyDescent="0.25">
      <c r="A39" s="81">
        <v>40</v>
      </c>
      <c r="B39" s="81" t="s">
        <v>192</v>
      </c>
      <c r="C39" s="81" t="s">
        <v>126</v>
      </c>
      <c r="D39" s="81">
        <v>3</v>
      </c>
      <c r="E39" s="81" t="s">
        <v>8</v>
      </c>
      <c r="F39" s="81"/>
    </row>
    <row r="40" spans="1:6" x14ac:dyDescent="0.25">
      <c r="A40" s="81">
        <v>41</v>
      </c>
      <c r="B40" s="81" t="s">
        <v>235</v>
      </c>
      <c r="C40" s="81" t="s">
        <v>243</v>
      </c>
      <c r="D40" s="81">
        <v>3</v>
      </c>
      <c r="E40" s="81" t="s">
        <v>8</v>
      </c>
      <c r="F40" s="78"/>
    </row>
    <row r="41" spans="1:6" x14ac:dyDescent="0.25">
      <c r="A41" s="81">
        <v>42</v>
      </c>
      <c r="B41" s="81" t="s">
        <v>218</v>
      </c>
      <c r="C41" s="81" t="s">
        <v>244</v>
      </c>
      <c r="D41" s="81">
        <v>3</v>
      </c>
      <c r="E41" s="81" t="s">
        <v>12</v>
      </c>
      <c r="F41" s="78"/>
    </row>
    <row r="42" spans="1:6" x14ac:dyDescent="0.25">
      <c r="A42" s="81">
        <v>43</v>
      </c>
      <c r="B42" s="81" t="s">
        <v>196</v>
      </c>
      <c r="C42" s="81" t="s">
        <v>245</v>
      </c>
      <c r="D42" s="81">
        <v>3</v>
      </c>
      <c r="E42" s="81" t="s">
        <v>7</v>
      </c>
      <c r="F42" s="78"/>
    </row>
    <row r="43" spans="1:6" x14ac:dyDescent="0.25">
      <c r="A43" s="81">
        <v>44</v>
      </c>
      <c r="B43" s="81" t="s">
        <v>199</v>
      </c>
      <c r="C43" s="81" t="s">
        <v>147</v>
      </c>
      <c r="D43" s="81">
        <v>3</v>
      </c>
      <c r="E43" s="81" t="s">
        <v>8</v>
      </c>
      <c r="F43" s="78"/>
    </row>
    <row r="44" spans="1:6" x14ac:dyDescent="0.25">
      <c r="A44" s="81">
        <v>45</v>
      </c>
      <c r="B44" s="81" t="s">
        <v>202</v>
      </c>
      <c r="C44" s="81" t="s">
        <v>134</v>
      </c>
      <c r="D44" s="81">
        <v>3</v>
      </c>
      <c r="E44" s="81" t="s">
        <v>7</v>
      </c>
      <c r="F44" s="78"/>
    </row>
    <row r="45" spans="1:6" x14ac:dyDescent="0.25">
      <c r="A45" s="81">
        <v>46</v>
      </c>
      <c r="B45" s="81" t="s">
        <v>204</v>
      </c>
      <c r="C45" s="81" t="s">
        <v>146</v>
      </c>
      <c r="D45" s="81">
        <v>2</v>
      </c>
      <c r="E45" s="81" t="s">
        <v>8</v>
      </c>
      <c r="F45" s="78"/>
    </row>
    <row r="46" spans="1:6" x14ac:dyDescent="0.25">
      <c r="A46" s="81">
        <v>47</v>
      </c>
      <c r="B46" s="81" t="s">
        <v>206</v>
      </c>
      <c r="C46" s="81" t="s">
        <v>246</v>
      </c>
      <c r="D46" s="81">
        <v>3</v>
      </c>
      <c r="E46" s="81" t="s">
        <v>12</v>
      </c>
      <c r="F46" s="78"/>
    </row>
    <row r="47" spans="1:6" x14ac:dyDescent="0.25">
      <c r="A47" s="81">
        <v>48</v>
      </c>
      <c r="B47" s="81" t="s">
        <v>206</v>
      </c>
      <c r="C47" s="81" t="s">
        <v>138</v>
      </c>
      <c r="D47" s="81">
        <v>3</v>
      </c>
      <c r="E47" s="81" t="s">
        <v>8</v>
      </c>
      <c r="F47" s="78"/>
    </row>
    <row r="48" spans="1:6" x14ac:dyDescent="0.25">
      <c r="A48" s="81">
        <v>49</v>
      </c>
      <c r="B48" s="81" t="s">
        <v>236</v>
      </c>
      <c r="C48" s="81" t="s">
        <v>247</v>
      </c>
      <c r="D48" s="81">
        <v>3</v>
      </c>
      <c r="E48" s="81" t="s">
        <v>7</v>
      </c>
      <c r="F48" s="78"/>
    </row>
    <row r="49" spans="1:6" x14ac:dyDescent="0.25">
      <c r="A49" s="81">
        <v>50</v>
      </c>
      <c r="B49" s="81" t="s">
        <v>183</v>
      </c>
      <c r="C49" s="81" t="s">
        <v>142</v>
      </c>
      <c r="D49" s="81">
        <v>4</v>
      </c>
      <c r="E49" s="81" t="s">
        <v>7</v>
      </c>
      <c r="F49" s="78"/>
    </row>
    <row r="50" spans="1:6" x14ac:dyDescent="0.25">
      <c r="A50" s="81">
        <v>51</v>
      </c>
      <c r="B50" s="81" t="s">
        <v>221</v>
      </c>
      <c r="C50" s="81" t="s">
        <v>165</v>
      </c>
      <c r="D50" s="81">
        <v>6</v>
      </c>
      <c r="E50" s="81" t="s">
        <v>164</v>
      </c>
    </row>
  </sheetData>
  <sortState ref="A1:E56">
    <sortCondition ref="B7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13"/>
  <sheetViews>
    <sheetView workbookViewId="0">
      <selection activeCell="B4" sqref="B4"/>
    </sheetView>
  </sheetViews>
  <sheetFormatPr defaultRowHeight="15" x14ac:dyDescent="0.25"/>
  <cols>
    <col min="2" max="2" width="62.85546875" customWidth="1"/>
    <col min="3" max="3" width="26.28515625" customWidth="1"/>
  </cols>
  <sheetData>
    <row r="2" spans="2:3" x14ac:dyDescent="0.25">
      <c r="B2" t="s">
        <v>145</v>
      </c>
      <c r="C2" s="79" t="s">
        <v>148</v>
      </c>
    </row>
    <row r="3" spans="2:3" x14ac:dyDescent="0.25">
      <c r="B3" s="78" t="s">
        <v>146</v>
      </c>
      <c r="C3" s="79" t="s">
        <v>149</v>
      </c>
    </row>
    <row r="4" spans="2:3" x14ac:dyDescent="0.25">
      <c r="B4" s="78" t="s">
        <v>147</v>
      </c>
      <c r="C4" s="79" t="s">
        <v>150</v>
      </c>
    </row>
    <row r="5" spans="2:3" x14ac:dyDescent="0.25">
      <c r="C5" s="79" t="s">
        <v>151</v>
      </c>
    </row>
    <row r="6" spans="2:3" x14ac:dyDescent="0.25">
      <c r="B6" s="78" t="s">
        <v>166</v>
      </c>
      <c r="C6" s="79" t="s">
        <v>152</v>
      </c>
    </row>
    <row r="7" spans="2:3" x14ac:dyDescent="0.25">
      <c r="C7" s="79" t="s">
        <v>153</v>
      </c>
    </row>
    <row r="8" spans="2:3" x14ac:dyDescent="0.25">
      <c r="C8" s="79" t="s">
        <v>154</v>
      </c>
    </row>
    <row r="9" spans="2:3" x14ac:dyDescent="0.25">
      <c r="C9" s="79" t="s">
        <v>155</v>
      </c>
    </row>
    <row r="10" spans="2:3" x14ac:dyDescent="0.25">
      <c r="C10" s="79" t="s">
        <v>156</v>
      </c>
    </row>
    <row r="11" spans="2:3" x14ac:dyDescent="0.25">
      <c r="C11" s="79" t="s">
        <v>157</v>
      </c>
    </row>
    <row r="12" spans="2:3" x14ac:dyDescent="0.25">
      <c r="C12" s="79" t="s">
        <v>158</v>
      </c>
    </row>
    <row r="13" spans="2:3" x14ac:dyDescent="0.25">
      <c r="C13" s="79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IND-1</vt:lpstr>
      <vt:lpstr>MASTER IND-2</vt:lpstr>
      <vt:lpstr>MASTER INGGRIS-1</vt:lpstr>
      <vt:lpstr>MASTER INGGRIS-2</vt:lpstr>
      <vt:lpstr>M-3</vt:lpstr>
      <vt:lpstr>'MASTER IND-1'!Print_Area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fisipol10</dc:creator>
  <cp:lastModifiedBy>FISIP</cp:lastModifiedBy>
  <cp:lastPrinted>2024-07-26T02:03:08Z</cp:lastPrinted>
  <dcterms:created xsi:type="dcterms:W3CDTF">2011-08-10T03:36:03Z</dcterms:created>
  <dcterms:modified xsi:type="dcterms:W3CDTF">2024-09-05T01:40:27Z</dcterms:modified>
</cp:coreProperties>
</file>